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6" activeTab="2"/>
  </bookViews>
  <sheets>
    <sheet name="hobby" sheetId="1" r:id="rId1"/>
    <sheet name="hobby junior" sheetId="2" r:id="rId2"/>
    <sheet name="open" sheetId="3" r:id="rId3"/>
    <sheet name="open juniuor" sheetId="4" r:id="rId4"/>
    <sheet name="Bodování" sheetId="5" r:id="rId5"/>
    <sheet name="vzorový list (2)" sheetId="6" r:id="rId6"/>
  </sheets>
  <definedNames>
    <definedName name="_xlnm.Print_Titles" localSheetId="0">'hobby'!$9:$10</definedName>
    <definedName name="_xlnm.Print_Titles" localSheetId="1">'hobby junior'!$9:$10</definedName>
    <definedName name="_xlnm.Print_Titles" localSheetId="2">'open'!$9:$10</definedName>
    <definedName name="_xlnm.Print_Titles" localSheetId="3">'open juniuor'!$9:$10</definedName>
    <definedName name="_xlnm.Print_Titles" localSheetId="5">'vzorový list (2)'!$9:$10</definedName>
    <definedName name="_xlnm.Print_Area" localSheetId="0">'hobby'!$B$3:$AE$69</definedName>
    <definedName name="_xlnm.Print_Area" localSheetId="1">'hobby junior'!$B$3:$AE$69</definedName>
    <definedName name="_xlnm.Print_Area" localSheetId="2">'open'!$B$3:$AE$69</definedName>
    <definedName name="_xlnm.Print_Area" localSheetId="3">'open juniuor'!$B$3:$AE$69</definedName>
    <definedName name="_xlnm.Print_Area" localSheetId="5">'vzorový list (2)'!$B$3:$AE$69</definedName>
    <definedName name="TABLE" localSheetId="0">'hobby'!$B$69:$B$69</definedName>
    <definedName name="TABLE" localSheetId="1">'hobby junior'!$B$69:$B$69</definedName>
    <definedName name="TABLE" localSheetId="2">'open'!$B$69:$B$69</definedName>
    <definedName name="TABLE" localSheetId="3">'open juniuor'!$B$69:$B$69</definedName>
    <definedName name="TABLE" localSheetId="5">'vzorový list (2)'!$B$69:$B$69</definedName>
  </definedNames>
  <calcPr fullCalcOnLoad="1"/>
</workbook>
</file>

<file path=xl/sharedStrings.xml><?xml version="1.0" encoding="utf-8"?>
<sst xmlns="http://schemas.openxmlformats.org/spreadsheetml/2006/main" count="489" uniqueCount="79">
  <si>
    <t>seriál Závodů Valašského království (ZVK)</t>
  </si>
  <si>
    <t>Ročník seriálu:</t>
  </si>
  <si>
    <t xml:space="preserve"> </t>
  </si>
  <si>
    <t>Celkové
pořadí</t>
  </si>
  <si>
    <t>Jméno</t>
  </si>
  <si>
    <t>Sídlo klubu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</si>
  <si>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</si>
  <si>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</si>
  <si>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</si>
  <si>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</si>
  <si>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</si>
  <si>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</si>
  <si>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</si>
  <si>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</si>
  <si>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</si>
  <si>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</si>
  <si>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Nezapočítáno</t>
  </si>
  <si>
    <t>Součet</t>
  </si>
  <si>
    <t>Počet</t>
  </si>
  <si>
    <t>pořadí</t>
  </si>
  <si>
    <t>body</t>
  </si>
  <si>
    <t>max.</t>
  </si>
  <si>
    <t>kolikrát</t>
  </si>
  <si>
    <t>závodů</t>
  </si>
  <si>
    <t>RC auta Vizovice</t>
  </si>
  <si>
    <t>Poznámka:</t>
  </si>
  <si>
    <t xml:space="preserve"> - kritériem pro stanovení celkového pořadí je součet bodů ze šesti nejlepších umístění ze sedmi závodů</t>
  </si>
  <si>
    <t xml:space="preserve"> - v případě stejného výsledku rozhoduje o pořadí menší součet umístění a v případě shodnosti další nejlepší umístění z nezapočítaných závodů</t>
  </si>
  <si>
    <t>Výsledkovou listinu sestavil:</t>
  </si>
  <si>
    <t>Stodolová Hana</t>
  </si>
  <si>
    <t xml:space="preserve">stodolova.hana@seznam.cz </t>
  </si>
  <si>
    <t>    </t>
  </si>
  <si>
    <t>www.rcvizovice.wz.cz</t>
  </si>
  <si>
    <t>Stodola Fanán</t>
  </si>
  <si>
    <t>Stodola Fanánek</t>
  </si>
  <si>
    <t>Rajdus Tomáš</t>
  </si>
  <si>
    <t>Tora team</t>
  </si>
  <si>
    <t>Pořadí</t>
  </si>
  <si>
    <t>Body</t>
  </si>
  <si>
    <t>Prášil Kryštof</t>
  </si>
  <si>
    <t>Rajdus Filip</t>
  </si>
  <si>
    <t>Halász Patrik</t>
  </si>
  <si>
    <t>Moštěk David</t>
  </si>
  <si>
    <t>Rajdus Michal</t>
  </si>
  <si>
    <t>Pečeňa Tomáš</t>
  </si>
  <si>
    <t>Prášil Dan</t>
  </si>
  <si>
    <t>Sedláček Petr</t>
  </si>
  <si>
    <t>Slezák Zdeněk</t>
  </si>
  <si>
    <t>Lipka Martin</t>
  </si>
  <si>
    <t>Halász Tomáš</t>
  </si>
  <si>
    <t>Granát Richard</t>
  </si>
  <si>
    <t>Mičulka Lukáš</t>
  </si>
  <si>
    <t>2016-2017</t>
  </si>
  <si>
    <t>Kopřivnice</t>
  </si>
  <si>
    <t>STS Chvojkovice</t>
  </si>
  <si>
    <t>Paleček Jiří</t>
  </si>
  <si>
    <t>JMJ Karviná</t>
  </si>
  <si>
    <t xml:space="preserve"> - kritériem pro stanovení celkového pořadí je součet bodů ze pěti nejlepších umístění ze šesti závodů</t>
  </si>
  <si>
    <t>Pospíšilová Markéta</t>
  </si>
  <si>
    <t>Lipka Mikuláš</t>
  </si>
  <si>
    <t>Adamec Martin</t>
  </si>
  <si>
    <t>Adamec Martin st.</t>
  </si>
  <si>
    <t>2017-2018</t>
  </si>
  <si>
    <t xml:space="preserve">Pospíšilová Markéta </t>
  </si>
  <si>
    <t>Pospišil Richard</t>
  </si>
  <si>
    <t>JK cars teamm Skřipov</t>
  </si>
  <si>
    <t>Trulej David</t>
  </si>
  <si>
    <t>Lipka Martin  TR</t>
  </si>
  <si>
    <t xml:space="preserve">Peška Milan </t>
  </si>
  <si>
    <t>RC Zlín</t>
  </si>
  <si>
    <t>Trojáček Adam</t>
  </si>
  <si>
    <t>Černý Jakub</t>
  </si>
  <si>
    <t>Kovář Martin</t>
  </si>
  <si>
    <t>Zajonc Josef</t>
  </si>
  <si>
    <t>Doležílková Marie</t>
  </si>
  <si>
    <t>Kubánek Jiří</t>
  </si>
  <si>
    <t>Šafář Petr</t>
  </si>
  <si>
    <t>Kovář Kryštof</t>
  </si>
  <si>
    <t>Rajdus Pavel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</si>
</sst>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;"/>
  </numFmts>
  <fonts count="14">
    <font>
      <sz val="10"/>
      <name val="Arial CE"/>
      <family val="2"/>
    </font>
    <font>
      <sz val="10"/>
      <name val="Arial"/>
      <family val="0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name val="Arial CE"/>
      <family val="2"/>
    </font>
    <font>
      <b/>
      <sz val="12"/>
      <color indexed="60"/>
      <name val="Arial CE"/>
      <family val="2"/>
    </font>
    <font>
      <b/>
      <sz val="12"/>
      <color indexed="4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1" fontId="6" fillId="2" borderId="1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4" borderId="1" xfId="0" applyNumberFormat="1" applyFont="1" applyFill="1" applyBorder="1" applyAlignment="1" applyProtection="1">
      <alignment horizontal="center" vertical="center"/>
      <protection/>
    </xf>
    <xf numFmtId="1" fontId="6" fillId="0" borderId="2" xfId="0" applyNumberFormat="1" applyFont="1" applyFill="1" applyBorder="1" applyAlignment="1" applyProtection="1">
      <alignment horizontal="center" vertical="center"/>
      <protection/>
    </xf>
    <xf numFmtId="2" fontId="6" fillId="0" borderId="3" xfId="0" applyNumberFormat="1" applyFont="1" applyFill="1" applyBorder="1" applyAlignment="1" applyProtection="1">
      <alignment horizontal="center" vertical="center"/>
      <protection/>
    </xf>
    <xf numFmtId="2" fontId="6" fillId="2" borderId="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4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2" borderId="2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ont="1" applyFill="1" applyBorder="1" applyAlignment="1" applyProtection="1">
      <alignment horizontal="center" vertical="center"/>
      <protection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2" fontId="1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0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1" fontId="0" fillId="0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1" fontId="7" fillId="0" borderId="0" xfId="0" applyNumberFormat="1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left" vertical="center"/>
      <protection hidden="1"/>
    </xf>
    <xf numFmtId="3" fontId="0" fillId="5" borderId="1" xfId="0" applyNumberFormat="1" applyFill="1" applyBorder="1" applyAlignment="1" applyProtection="1">
      <alignment horizontal="center" vertical="center"/>
      <protection locked="0"/>
    </xf>
    <xf numFmtId="1" fontId="6" fillId="5" borderId="1" xfId="0" applyNumberFormat="1" applyFont="1" applyFill="1" applyBorder="1" applyAlignment="1" applyProtection="1">
      <alignment horizontal="center" vertical="center" wrapText="1"/>
      <protection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1" fontId="6" fillId="2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B2:BF69"/>
  <sheetViews>
    <sheetView zoomScale="75" zoomScaleNormal="75" workbookViewId="0" topLeftCell="A1">
      <selection activeCell="B61" sqref="B61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62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4" t="s">
        <v>3</v>
      </c>
      <c r="C9" s="79" t="s">
        <v>4</v>
      </c>
      <c r="D9" s="80" t="s">
        <v>5</v>
      </c>
      <c r="E9" s="78" t="s">
        <v>6</v>
      </c>
      <c r="F9" s="78"/>
      <c r="G9" s="75" t="s">
        <v>7</v>
      </c>
      <c r="H9" s="75"/>
      <c r="I9" s="78" t="s">
        <v>8</v>
      </c>
      <c r="J9" s="78"/>
      <c r="K9" s="75" t="s">
        <v>9</v>
      </c>
      <c r="L9" s="75"/>
      <c r="M9" s="78" t="s">
        <v>10</v>
      </c>
      <c r="N9" s="78"/>
      <c r="O9" s="75" t="s">
        <v>11</v>
      </c>
      <c r="P9" s="75"/>
      <c r="Q9" s="78" t="s">
        <v>12</v>
      </c>
      <c r="R9" s="78"/>
      <c r="S9" s="75" t="s">
        <v>13</v>
      </c>
      <c r="T9" s="75"/>
      <c r="U9" s="78" t="s">
        <v>14</v>
      </c>
      <c r="V9" s="78"/>
      <c r="W9" s="75" t="s">
        <v>15</v>
      </c>
      <c r="X9" s="75"/>
      <c r="Y9" s="76" t="s">
        <v>16</v>
      </c>
      <c r="Z9" s="76"/>
      <c r="AA9" s="76" t="s">
        <v>16</v>
      </c>
      <c r="AB9" s="76"/>
      <c r="AC9" s="77" t="s">
        <v>17</v>
      </c>
      <c r="AD9" s="77"/>
      <c r="AE9" s="74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4"/>
      <c r="C10" s="79"/>
      <c r="D10" s="80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4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9</v>
      </c>
      <c r="BE10" s="24" t="s">
        <v>23</v>
      </c>
    </row>
    <row r="11" spans="2:58" s="31" customFormat="1" ht="12.75">
      <c r="B11" s="32">
        <v>1</v>
      </c>
      <c r="C11" s="69" t="s">
        <v>41</v>
      </c>
      <c r="D11" s="70" t="s">
        <v>53</v>
      </c>
      <c r="E11" s="35">
        <v>1</v>
      </c>
      <c r="F11" s="36">
        <f>IF(E11=0,0,IF(E11="",0,LOOKUP(E11,Bodování!$A$2:$A$101,Bodování!$B$2:$B$101)))</f>
        <v>50</v>
      </c>
      <c r="G11" s="37">
        <v>1</v>
      </c>
      <c r="H11" s="38">
        <f>IF(G11=0,0,IF(G11="",0,LOOKUP(G11,Bodování!$A$2:$A$101,Bodování!$B$2:$B$101)))</f>
        <v>50</v>
      </c>
      <c r="I11" s="35">
        <v>1</v>
      </c>
      <c r="J11" s="36">
        <f>IF(I11=0,0,IF(I11="",0,LOOKUP(I11,Bodování!$A$2:$A$101,Bodování!$B$2:$B$101)))</f>
        <v>50</v>
      </c>
      <c r="K11" s="37">
        <v>1</v>
      </c>
      <c r="L11" s="38">
        <f>IF(K11=0,0,IF(K11="",0,LOOKUP(K11,Bodování!$A$2:$A$101,Bodování!$B$2:$B$101)))</f>
        <v>50</v>
      </c>
      <c r="M11" s="35">
        <v>3</v>
      </c>
      <c r="N11" s="36">
        <f>IF(M11=0,0,IF(M11="",0,LOOKUP(M11,Bodování!$A$2:$A$101,Bodování!$B$2:$B$101)))</f>
        <v>48</v>
      </c>
      <c r="O11" s="37"/>
      <c r="P11" s="38">
        <f>IF(O11=0,0,IF(O11="",0,LOOKUP(O11,Bodování!$A$2:$A$101,Bodování!$B$2:$B$101)))</f>
        <v>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f>IF(BE11&lt;7,0,AQ11)</f>
        <v>0</v>
      </c>
      <c r="Z11" s="39">
        <f>IF(Y11=0,0,LOOKUP(Y11,Bodování!$A$2:$A$101,Bodování!$B$2:$B$101))</f>
        <v>0</v>
      </c>
      <c r="AA11" s="39">
        <f aca="true" t="shared" si="0" ref="AA11:AA19">IF(BE11&lt;10,0,IF(AR11&gt;1,AQ11,BC11))</f>
        <v>0</v>
      </c>
      <c r="AB11" s="39">
        <f>IF(AA11=0,0,LOOKUP(AA11,Bodování!$A$2:$A$101,Bodování!$B$2:$B$101))</f>
        <v>0</v>
      </c>
      <c r="AC11" s="40">
        <f aca="true" t="shared" si="1" ref="AC11:AC19">IF(C11&gt;0,E11+G11+I11+K11+M11+O11+Q11+S11+U11+W11-Y11-AA11,"")</f>
        <v>7</v>
      </c>
      <c r="AD11" s="41">
        <f aca="true" t="shared" si="2" ref="AD11:AD19">IF(C11&gt;0,F11+H11+J11+L11+N11+P11+R11+T11+V11+X11-Z11-AB11,"")</f>
        <v>248</v>
      </c>
      <c r="AE11" s="42">
        <v>1</v>
      </c>
      <c r="AF11" s="5"/>
      <c r="AG11" s="43">
        <f aca="true" t="shared" si="3" ref="AG11:AG19">E11</f>
        <v>1</v>
      </c>
      <c r="AH11" s="43">
        <f aca="true" t="shared" si="4" ref="AH11:AH19">G11</f>
        <v>1</v>
      </c>
      <c r="AI11" s="43">
        <f aca="true" t="shared" si="5" ref="AI11:AI19">I11</f>
        <v>1</v>
      </c>
      <c r="AJ11" s="43">
        <f aca="true" t="shared" si="6" ref="AJ11:AJ19">K11</f>
        <v>1</v>
      </c>
      <c r="AK11" s="43">
        <f aca="true" t="shared" si="7" ref="AK11:AK19">M11</f>
        <v>3</v>
      </c>
      <c r="AL11" s="43">
        <f aca="true" t="shared" si="8" ref="AL11:AL19">O11</f>
        <v>0</v>
      </c>
      <c r="AM11" s="43">
        <f aca="true" t="shared" si="9" ref="AM11:AM19">Q11</f>
        <v>0</v>
      </c>
      <c r="AN11" s="43">
        <f aca="true" t="shared" si="10" ref="AN11:AN19">S11</f>
        <v>0</v>
      </c>
      <c r="AO11" s="43">
        <f aca="true" t="shared" si="11" ref="AO11:AO19">U11</f>
        <v>0</v>
      </c>
      <c r="AP11" s="43">
        <f aca="true" t="shared" si="12" ref="AP11:AP19">W11</f>
        <v>0</v>
      </c>
      <c r="AQ11" s="44">
        <f aca="true" t="shared" si="13" ref="AQ11:AQ19">MAX(AG11:AP11)</f>
        <v>3</v>
      </c>
      <c r="AR11" s="44">
        <f aca="true" t="shared" si="14" ref="AR11:AR19">COUNTIF(AG11:AP11,AQ11)</f>
        <v>1</v>
      </c>
      <c r="AS11" s="43">
        <f aca="true" t="shared" si="15" ref="AS11:AS19">IF(AQ11=AG11,0,AG11)</f>
        <v>1</v>
      </c>
      <c r="AT11" s="43">
        <f aca="true" t="shared" si="16" ref="AT11:AT19">IF(AQ11=AH11,0,AH11)</f>
        <v>1</v>
      </c>
      <c r="AU11" s="43">
        <f aca="true" t="shared" si="17" ref="AU11:AU19">IF(AQ11=AI11,0,AI11)</f>
        <v>1</v>
      </c>
      <c r="AV11" s="43">
        <f aca="true" t="shared" si="18" ref="AV11:AV19">IF(AQ11=AJ11,0,AJ11)</f>
        <v>1</v>
      </c>
      <c r="AW11" s="43">
        <f aca="true" t="shared" si="19" ref="AW11:AW19">IF(AQ11=AK11,0,AK11)</f>
        <v>0</v>
      </c>
      <c r="AX11" s="43">
        <f aca="true" t="shared" si="20" ref="AX11:AX19">IF(AQ11=AL11,0,AL11)</f>
        <v>0</v>
      </c>
      <c r="AY11" s="43">
        <f aca="true" t="shared" si="21" ref="AY11:AY19">IF(AQ11=AM11,0,AM11)</f>
        <v>0</v>
      </c>
      <c r="AZ11" s="43">
        <f aca="true" t="shared" si="22" ref="AZ11:AZ19">IF(AQ11=AN11,0,AN11)</f>
        <v>0</v>
      </c>
      <c r="BA11" s="43">
        <f aca="true" t="shared" si="23" ref="BA11:BA19">IF(AQ11=AO11,0,AO11)</f>
        <v>0</v>
      </c>
      <c r="BB11" s="43">
        <f aca="true" t="shared" si="24" ref="BB11:BB19">IF(AQ11=AP11,0,AP11)</f>
        <v>0</v>
      </c>
      <c r="BC11" s="44">
        <f aca="true" t="shared" si="25" ref="BC11:BC19">MAX(AS11:BB11)</f>
        <v>1</v>
      </c>
      <c r="BD11" s="45">
        <f aca="true" t="shared" si="26" ref="BD11:BD19">IF(C11="",0,1)</f>
        <v>1</v>
      </c>
      <c r="BE11" s="46">
        <f aca="true" t="shared" si="27" ref="BE11:BE19">10-(COUNTIF(AG11:AP11,0))</f>
        <v>5</v>
      </c>
      <c r="BF11" s="46"/>
    </row>
    <row r="12" spans="2:58" s="31" customFormat="1" ht="12.75">
      <c r="B12" s="32">
        <v>2</v>
      </c>
      <c r="C12" s="69" t="s">
        <v>33</v>
      </c>
      <c r="D12" s="70" t="s">
        <v>24</v>
      </c>
      <c r="E12" s="35">
        <v>4</v>
      </c>
      <c r="F12" s="36">
        <f>IF(E12=0,0,IF(E12="",0,LOOKUP(E12,Bodování!$A$2:$A$101,Bodování!$B$2:$B$101)))</f>
        <v>47</v>
      </c>
      <c r="G12" s="37">
        <v>2</v>
      </c>
      <c r="H12" s="38">
        <f>IF(G12=0,0,IF(G12="",0,LOOKUP(G12,Bodování!$A$2:$A$101,Bodování!$B$2:$B$101)))</f>
        <v>49</v>
      </c>
      <c r="I12" s="35">
        <v>2</v>
      </c>
      <c r="J12" s="36">
        <f>IF(I12=0,0,IF(I12="",0,LOOKUP(I12,Bodování!$A$2:$A$101,Bodování!$B$2:$B$101)))</f>
        <v>49</v>
      </c>
      <c r="K12" s="37">
        <v>2</v>
      </c>
      <c r="L12" s="38">
        <f>IF(K12=0,0,IF(K12="",0,LOOKUP(K12,Bodování!$A$2:$A$101,Bodování!$B$2:$B$101)))</f>
        <v>49</v>
      </c>
      <c r="M12" s="35">
        <v>1</v>
      </c>
      <c r="N12" s="36">
        <f>IF(M12=0,0,IF(M12="",0,LOOKUP(M12,Bodování!$A$2:$A$101,Bodování!$B$2:$B$101)))</f>
        <v>50</v>
      </c>
      <c r="O12" s="37">
        <v>1</v>
      </c>
      <c r="P12" s="38">
        <f>IF(O12=0,0,IF(O12="",0,LOOKUP(O12,Bodování!$A$2:$A$101,Bodování!$B$2:$B$101)))</f>
        <v>50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v>4</v>
      </c>
      <c r="Z12" s="39">
        <f>IF(Y12=0,0,LOOKUP(Y12,Bodování!$A$2:$A$101,Bodování!$B$2:$B$101))</f>
        <v>47</v>
      </c>
      <c r="AA12" s="39">
        <f t="shared" si="0"/>
        <v>0</v>
      </c>
      <c r="AB12" s="39">
        <f>IF(AA12=0,0,LOOKUP(AA12,Bodování!$A$2:$A$101,Bodování!$B$2:$B$101))</f>
        <v>0</v>
      </c>
      <c r="AC12" s="40">
        <f t="shared" si="1"/>
        <v>8</v>
      </c>
      <c r="AD12" s="41">
        <f t="shared" si="2"/>
        <v>247</v>
      </c>
      <c r="AE12" s="42">
        <v>2</v>
      </c>
      <c r="AF12" s="5"/>
      <c r="AG12" s="43">
        <f t="shared" si="3"/>
        <v>4</v>
      </c>
      <c r="AH12" s="43">
        <f t="shared" si="4"/>
        <v>2</v>
      </c>
      <c r="AI12" s="43">
        <f t="shared" si="5"/>
        <v>2</v>
      </c>
      <c r="AJ12" s="43">
        <f t="shared" si="6"/>
        <v>2</v>
      </c>
      <c r="AK12" s="43">
        <f t="shared" si="7"/>
        <v>1</v>
      </c>
      <c r="AL12" s="43">
        <f t="shared" si="8"/>
        <v>1</v>
      </c>
      <c r="AM12" s="43">
        <f t="shared" si="9"/>
        <v>0</v>
      </c>
      <c r="AN12" s="43">
        <f t="shared" si="10"/>
        <v>0</v>
      </c>
      <c r="AO12" s="43">
        <f t="shared" si="11"/>
        <v>0</v>
      </c>
      <c r="AP12" s="43">
        <f t="shared" si="12"/>
        <v>0</v>
      </c>
      <c r="AQ12" s="44">
        <f t="shared" si="13"/>
        <v>4</v>
      </c>
      <c r="AR12" s="44">
        <f t="shared" si="14"/>
        <v>1</v>
      </c>
      <c r="AS12" s="43">
        <f t="shared" si="15"/>
        <v>0</v>
      </c>
      <c r="AT12" s="43">
        <f t="shared" si="16"/>
        <v>2</v>
      </c>
      <c r="AU12" s="43">
        <f t="shared" si="17"/>
        <v>2</v>
      </c>
      <c r="AV12" s="43">
        <f t="shared" si="18"/>
        <v>2</v>
      </c>
      <c r="AW12" s="43">
        <f t="shared" si="19"/>
        <v>1</v>
      </c>
      <c r="AX12" s="43">
        <f t="shared" si="20"/>
        <v>1</v>
      </c>
      <c r="AY12" s="43">
        <f t="shared" si="21"/>
        <v>0</v>
      </c>
      <c r="AZ12" s="43">
        <f t="shared" si="22"/>
        <v>0</v>
      </c>
      <c r="BA12" s="43">
        <f t="shared" si="23"/>
        <v>0</v>
      </c>
      <c r="BB12" s="43">
        <f t="shared" si="24"/>
        <v>0</v>
      </c>
      <c r="BC12" s="44">
        <f t="shared" si="25"/>
        <v>2</v>
      </c>
      <c r="BD12" s="45">
        <f t="shared" si="26"/>
        <v>1</v>
      </c>
      <c r="BE12" s="46">
        <f t="shared" si="27"/>
        <v>6</v>
      </c>
      <c r="BF12" s="46"/>
    </row>
    <row r="13" spans="2:58" s="31" customFormat="1" ht="12.75">
      <c r="B13" s="32">
        <v>3</v>
      </c>
      <c r="C13" s="69" t="s">
        <v>63</v>
      </c>
      <c r="D13" s="70" t="s">
        <v>24</v>
      </c>
      <c r="E13" s="35">
        <v>2</v>
      </c>
      <c r="F13" s="36">
        <f>IF(E13=0,0,IF(E13="",0,LOOKUP(E13,Bodování!$A$2:$A$101,Bodování!$B$2:$B$101)))</f>
        <v>49</v>
      </c>
      <c r="G13" s="37"/>
      <c r="H13" s="38">
        <f>IF(G13=0,0,IF(G13="",0,LOOKUP(G13,Bodování!$A$2:$A$101,Bodování!$B$2:$B$101)))</f>
        <v>0</v>
      </c>
      <c r="I13" s="35">
        <v>3</v>
      </c>
      <c r="J13" s="36">
        <f>IF(I13=0,0,IF(I13="",0,LOOKUP(I13,Bodování!$A$2:$A$101,Bodování!$B$2:$B$101)))</f>
        <v>48</v>
      </c>
      <c r="K13" s="37">
        <v>3</v>
      </c>
      <c r="L13" s="38">
        <f>IF(K13=0,0,IF(K13="",0,LOOKUP(K13,Bodování!$A$2:$A$101,Bodování!$B$2:$B$101)))</f>
        <v>48</v>
      </c>
      <c r="M13" s="35">
        <v>2</v>
      </c>
      <c r="N13" s="36">
        <f>IF(M13=0,0,IF(M13="",0,LOOKUP(M13,Bodování!$A$2:$A$101,Bodování!$B$2:$B$101)))</f>
        <v>49</v>
      </c>
      <c r="O13" s="37">
        <v>3</v>
      </c>
      <c r="P13" s="38">
        <f>IF(O13=0,0,IF(O13="",0,LOOKUP(O13,Bodování!$A$2:$A$101,Bodování!$B$2:$B$101)))</f>
        <v>48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>IF(BE13&lt;7,0,AQ13)</f>
        <v>0</v>
      </c>
      <c r="Z13" s="39">
        <f>IF(Y13=0,0,LOOKUP(Y13,Bodování!$A$2:$A$101,Bodování!$B$2:$B$101))</f>
        <v>0</v>
      </c>
      <c r="AA13" s="39">
        <f t="shared" si="0"/>
        <v>0</v>
      </c>
      <c r="AB13" s="39">
        <f>IF(AA13=0,0,LOOKUP(AA13,Bodování!$A$2:$A$101,Bodování!$B$2:$B$101))</f>
        <v>0</v>
      </c>
      <c r="AC13" s="40">
        <f t="shared" si="1"/>
        <v>13</v>
      </c>
      <c r="AD13" s="41">
        <f t="shared" si="2"/>
        <v>242</v>
      </c>
      <c r="AE13" s="42">
        <v>3</v>
      </c>
      <c r="AF13" s="5"/>
      <c r="AG13" s="43">
        <f t="shared" si="3"/>
        <v>2</v>
      </c>
      <c r="AH13" s="43">
        <f t="shared" si="4"/>
        <v>0</v>
      </c>
      <c r="AI13" s="43">
        <f t="shared" si="5"/>
        <v>3</v>
      </c>
      <c r="AJ13" s="43">
        <f t="shared" si="6"/>
        <v>3</v>
      </c>
      <c r="AK13" s="43">
        <f t="shared" si="7"/>
        <v>2</v>
      </c>
      <c r="AL13" s="43">
        <f t="shared" si="8"/>
        <v>3</v>
      </c>
      <c r="AM13" s="43">
        <f t="shared" si="9"/>
        <v>0</v>
      </c>
      <c r="AN13" s="43">
        <f t="shared" si="10"/>
        <v>0</v>
      </c>
      <c r="AO13" s="43">
        <f t="shared" si="11"/>
        <v>0</v>
      </c>
      <c r="AP13" s="43">
        <f t="shared" si="12"/>
        <v>0</v>
      </c>
      <c r="AQ13" s="44">
        <f t="shared" si="13"/>
        <v>3</v>
      </c>
      <c r="AR13" s="44">
        <f t="shared" si="14"/>
        <v>3</v>
      </c>
      <c r="AS13" s="43">
        <f t="shared" si="15"/>
        <v>2</v>
      </c>
      <c r="AT13" s="43">
        <f t="shared" si="16"/>
        <v>0</v>
      </c>
      <c r="AU13" s="43">
        <f t="shared" si="17"/>
        <v>0</v>
      </c>
      <c r="AV13" s="43">
        <f t="shared" si="18"/>
        <v>0</v>
      </c>
      <c r="AW13" s="43">
        <f t="shared" si="19"/>
        <v>2</v>
      </c>
      <c r="AX13" s="43">
        <f t="shared" si="20"/>
        <v>0</v>
      </c>
      <c r="AY13" s="43">
        <f t="shared" si="21"/>
        <v>0</v>
      </c>
      <c r="AZ13" s="43">
        <f t="shared" si="22"/>
        <v>0</v>
      </c>
      <c r="BA13" s="43">
        <f t="shared" si="23"/>
        <v>0</v>
      </c>
      <c r="BB13" s="43">
        <f t="shared" si="24"/>
        <v>0</v>
      </c>
      <c r="BC13" s="44">
        <f t="shared" si="25"/>
        <v>2</v>
      </c>
      <c r="BD13" s="45">
        <f t="shared" si="26"/>
        <v>1</v>
      </c>
      <c r="BE13" s="46">
        <f t="shared" si="27"/>
        <v>5</v>
      </c>
      <c r="BF13" s="46"/>
    </row>
    <row r="14" spans="2:58" s="31" customFormat="1" ht="12.75">
      <c r="B14" s="32">
        <v>4</v>
      </c>
      <c r="C14" s="69" t="s">
        <v>64</v>
      </c>
      <c r="D14" s="70" t="s">
        <v>24</v>
      </c>
      <c r="E14" s="35">
        <v>3</v>
      </c>
      <c r="F14" s="36">
        <f>IF(E14=0,0,IF(E14="",0,LOOKUP(E14,Bodování!$A$2:$A$101,Bodování!$B$2:$B$101)))</f>
        <v>48</v>
      </c>
      <c r="G14" s="37"/>
      <c r="H14" s="38">
        <f>IF(G14=0,0,IF(G14="",0,LOOKUP(G14,Bodování!$A$2:$A$101,Bodování!$B$2:$B$101)))</f>
        <v>0</v>
      </c>
      <c r="I14" s="35">
        <v>4</v>
      </c>
      <c r="J14" s="36">
        <f>IF(I14=0,0,IF(I14="",0,LOOKUP(I14,Bodování!$A$2:$A$101,Bodování!$B$2:$B$101)))</f>
        <v>47</v>
      </c>
      <c r="K14" s="37">
        <v>4</v>
      </c>
      <c r="L14" s="38">
        <f>IF(K14=0,0,IF(K14="",0,LOOKUP(K14,Bodování!$A$2:$A$101,Bodování!$B$2:$B$101)))</f>
        <v>47</v>
      </c>
      <c r="M14" s="35">
        <v>5</v>
      </c>
      <c r="N14" s="36">
        <f>IF(M14=0,0,IF(M14="",0,LOOKUP(M14,Bodování!$A$2:$A$101,Bodování!$B$2:$B$101)))</f>
        <v>46</v>
      </c>
      <c r="O14" s="37">
        <v>2</v>
      </c>
      <c r="P14" s="38">
        <f>IF(O14=0,0,IF(O14="",0,LOOKUP(O14,Bodování!$A$2:$A$101,Bodování!$B$2:$B$101)))</f>
        <v>49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>IF(BE14&lt;7,0,AQ14)</f>
        <v>0</v>
      </c>
      <c r="Z14" s="39">
        <f>IF(Y14=0,0,LOOKUP(Y14,Bodování!$A$2:$A$101,Bodování!$B$2:$B$101))</f>
        <v>0</v>
      </c>
      <c r="AA14" s="39">
        <f t="shared" si="0"/>
        <v>0</v>
      </c>
      <c r="AB14" s="39">
        <f>IF(AA14=0,0,LOOKUP(AA14,Bodování!$A$2:$A$101,Bodování!$B$2:$B$101))</f>
        <v>0</v>
      </c>
      <c r="AC14" s="40">
        <f t="shared" si="1"/>
        <v>18</v>
      </c>
      <c r="AD14" s="41">
        <f t="shared" si="2"/>
        <v>237</v>
      </c>
      <c r="AE14" s="42">
        <v>4</v>
      </c>
      <c r="AF14" s="5"/>
      <c r="AG14" s="43">
        <f t="shared" si="3"/>
        <v>3</v>
      </c>
      <c r="AH14" s="43">
        <f t="shared" si="4"/>
        <v>0</v>
      </c>
      <c r="AI14" s="43">
        <f t="shared" si="5"/>
        <v>4</v>
      </c>
      <c r="AJ14" s="43">
        <f t="shared" si="6"/>
        <v>4</v>
      </c>
      <c r="AK14" s="43">
        <f t="shared" si="7"/>
        <v>5</v>
      </c>
      <c r="AL14" s="43">
        <f t="shared" si="8"/>
        <v>2</v>
      </c>
      <c r="AM14" s="43">
        <f t="shared" si="9"/>
        <v>0</v>
      </c>
      <c r="AN14" s="43">
        <f t="shared" si="10"/>
        <v>0</v>
      </c>
      <c r="AO14" s="43">
        <f t="shared" si="11"/>
        <v>0</v>
      </c>
      <c r="AP14" s="43">
        <f t="shared" si="12"/>
        <v>0</v>
      </c>
      <c r="AQ14" s="44">
        <f t="shared" si="13"/>
        <v>5</v>
      </c>
      <c r="AR14" s="44">
        <f t="shared" si="14"/>
        <v>1</v>
      </c>
      <c r="AS14" s="43">
        <f t="shared" si="15"/>
        <v>3</v>
      </c>
      <c r="AT14" s="43">
        <f t="shared" si="16"/>
        <v>0</v>
      </c>
      <c r="AU14" s="43">
        <f t="shared" si="17"/>
        <v>4</v>
      </c>
      <c r="AV14" s="43">
        <f t="shared" si="18"/>
        <v>4</v>
      </c>
      <c r="AW14" s="43">
        <f t="shared" si="19"/>
        <v>0</v>
      </c>
      <c r="AX14" s="43">
        <f t="shared" si="20"/>
        <v>2</v>
      </c>
      <c r="AY14" s="43">
        <f t="shared" si="21"/>
        <v>0</v>
      </c>
      <c r="AZ14" s="43">
        <f t="shared" si="22"/>
        <v>0</v>
      </c>
      <c r="BA14" s="43">
        <f t="shared" si="23"/>
        <v>0</v>
      </c>
      <c r="BB14" s="43">
        <f t="shared" si="24"/>
        <v>0</v>
      </c>
      <c r="BC14" s="44">
        <f t="shared" si="25"/>
        <v>4</v>
      </c>
      <c r="BD14" s="45">
        <f t="shared" si="26"/>
        <v>1</v>
      </c>
      <c r="BE14" s="46">
        <f t="shared" si="27"/>
        <v>5</v>
      </c>
      <c r="BF14" s="46"/>
    </row>
    <row r="15" spans="2:58" s="31" customFormat="1" ht="12.75">
      <c r="B15" s="32">
        <v>5</v>
      </c>
      <c r="C15" s="69" t="s">
        <v>29</v>
      </c>
      <c r="D15" s="70" t="s">
        <v>24</v>
      </c>
      <c r="E15" s="35">
        <v>5</v>
      </c>
      <c r="F15" s="36">
        <f>IF(E15=0,0,IF(E15="",0,LOOKUP(E15,Bodování!$A$2:$A$101,Bodování!$B$2:$B$101)))</f>
        <v>46</v>
      </c>
      <c r="G15" s="37">
        <v>3</v>
      </c>
      <c r="H15" s="38">
        <f>IF(G15=0,0,IF(G15="",0,LOOKUP(G15,Bodování!$A$2:$A$101,Bodování!$B$2:$B$101)))</f>
        <v>48</v>
      </c>
      <c r="I15" s="35">
        <v>5</v>
      </c>
      <c r="J15" s="36">
        <f>IF(I15=0,0,IF(I15="",0,LOOKUP(I15,Bodování!$A$2:$A$101,Bodování!$B$2:$B$101)))</f>
        <v>46</v>
      </c>
      <c r="K15" s="37">
        <v>5</v>
      </c>
      <c r="L15" s="38">
        <f>IF(K15=0,0,IF(K15="",0,LOOKUP(K15,Bodování!$A$2:$A$101,Bodování!$B$2:$B$101)))</f>
        <v>46</v>
      </c>
      <c r="M15" s="35">
        <v>7</v>
      </c>
      <c r="N15" s="36">
        <f>IF(M15=0,0,IF(M15="",0,LOOKUP(M15,Bodování!$A$2:$A$101,Bodování!$B$2:$B$101)))</f>
        <v>44</v>
      </c>
      <c r="O15" s="37">
        <v>5</v>
      </c>
      <c r="P15" s="38">
        <f>IF(O15=0,0,IF(O15="",0,LOOKUP(O15,Bodování!$A$2:$A$101,Bodování!$B$2:$B$101)))</f>
        <v>46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v>5</v>
      </c>
      <c r="Z15" s="39">
        <f>IF(Y15=0,0,LOOKUP(Y15,Bodování!$A$2:$A$101,Bodování!$B$2:$B$101))</f>
        <v>46</v>
      </c>
      <c r="AA15" s="39">
        <f t="shared" si="0"/>
        <v>0</v>
      </c>
      <c r="AB15" s="39">
        <f>IF(AA15=0,0,LOOKUP(AA15,Bodování!$A$2:$A$101,Bodování!$B$2:$B$101))</f>
        <v>0</v>
      </c>
      <c r="AC15" s="40">
        <f t="shared" si="1"/>
        <v>25</v>
      </c>
      <c r="AD15" s="41">
        <f t="shared" si="2"/>
        <v>230</v>
      </c>
      <c r="AE15" s="42">
        <v>5</v>
      </c>
      <c r="AF15" s="5"/>
      <c r="AG15" s="43">
        <f t="shared" si="3"/>
        <v>5</v>
      </c>
      <c r="AH15" s="43">
        <f t="shared" si="4"/>
        <v>3</v>
      </c>
      <c r="AI15" s="43">
        <f t="shared" si="5"/>
        <v>5</v>
      </c>
      <c r="AJ15" s="43">
        <f t="shared" si="6"/>
        <v>5</v>
      </c>
      <c r="AK15" s="43">
        <f t="shared" si="7"/>
        <v>7</v>
      </c>
      <c r="AL15" s="43">
        <f t="shared" si="8"/>
        <v>5</v>
      </c>
      <c r="AM15" s="43">
        <f t="shared" si="9"/>
        <v>0</v>
      </c>
      <c r="AN15" s="43">
        <f t="shared" si="10"/>
        <v>0</v>
      </c>
      <c r="AO15" s="43">
        <f t="shared" si="11"/>
        <v>0</v>
      </c>
      <c r="AP15" s="43">
        <f t="shared" si="12"/>
        <v>0</v>
      </c>
      <c r="AQ15" s="44">
        <f t="shared" si="13"/>
        <v>7</v>
      </c>
      <c r="AR15" s="44">
        <f t="shared" si="14"/>
        <v>1</v>
      </c>
      <c r="AS15" s="43">
        <f t="shared" si="15"/>
        <v>5</v>
      </c>
      <c r="AT15" s="43">
        <f t="shared" si="16"/>
        <v>3</v>
      </c>
      <c r="AU15" s="43">
        <f t="shared" si="17"/>
        <v>5</v>
      </c>
      <c r="AV15" s="43">
        <f t="shared" si="18"/>
        <v>5</v>
      </c>
      <c r="AW15" s="43">
        <f t="shared" si="19"/>
        <v>0</v>
      </c>
      <c r="AX15" s="43">
        <f t="shared" si="20"/>
        <v>5</v>
      </c>
      <c r="AY15" s="43">
        <f t="shared" si="21"/>
        <v>0</v>
      </c>
      <c r="AZ15" s="43">
        <f t="shared" si="22"/>
        <v>0</v>
      </c>
      <c r="BA15" s="43">
        <f t="shared" si="23"/>
        <v>0</v>
      </c>
      <c r="BB15" s="43">
        <f t="shared" si="24"/>
        <v>0</v>
      </c>
      <c r="BC15" s="44">
        <f t="shared" si="25"/>
        <v>5</v>
      </c>
      <c r="BD15" s="45">
        <f t="shared" si="26"/>
        <v>1</v>
      </c>
      <c r="BE15" s="46">
        <f t="shared" si="27"/>
        <v>6</v>
      </c>
      <c r="BF15" s="46"/>
    </row>
    <row r="16" spans="2:58" s="31" customFormat="1" ht="12.75">
      <c r="B16" s="32">
        <v>6</v>
      </c>
      <c r="C16" s="69" t="s">
        <v>72</v>
      </c>
      <c r="D16" s="70" t="s">
        <v>24</v>
      </c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>
        <v>4</v>
      </c>
      <c r="N16" s="36">
        <f>IF(M16=0,0,IF(M16="",0,LOOKUP(M16,Bodování!$A$2:$A$101,Bodování!$B$2:$B$101)))</f>
        <v>47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>IF(BE16&lt;7,0,AQ16)</f>
        <v>0</v>
      </c>
      <c r="Z16" s="39">
        <f>IF(Y16=0,0,LOOKUP(Y16,Bodování!$A$2:$A$101,Bodování!$B$2:$B$101))</f>
        <v>0</v>
      </c>
      <c r="AA16" s="39">
        <f t="shared" si="0"/>
        <v>0</v>
      </c>
      <c r="AB16" s="39">
        <f>IF(AA16=0,0,LOOKUP(AA16,Bodování!$A$2:$A$101,Bodování!$B$2:$B$101))</f>
        <v>0</v>
      </c>
      <c r="AC16" s="40">
        <f t="shared" si="1"/>
        <v>4</v>
      </c>
      <c r="AD16" s="41">
        <f t="shared" si="2"/>
        <v>47</v>
      </c>
      <c r="AE16" s="42">
        <v>6</v>
      </c>
      <c r="AF16" s="5"/>
      <c r="AG16" s="43">
        <f t="shared" si="3"/>
        <v>0</v>
      </c>
      <c r="AH16" s="43">
        <f t="shared" si="4"/>
        <v>0</v>
      </c>
      <c r="AI16" s="43">
        <f t="shared" si="5"/>
        <v>0</v>
      </c>
      <c r="AJ16" s="43">
        <f t="shared" si="6"/>
        <v>0</v>
      </c>
      <c r="AK16" s="43">
        <f t="shared" si="7"/>
        <v>4</v>
      </c>
      <c r="AL16" s="43">
        <f t="shared" si="8"/>
        <v>0</v>
      </c>
      <c r="AM16" s="43">
        <f t="shared" si="9"/>
        <v>0</v>
      </c>
      <c r="AN16" s="43">
        <f t="shared" si="10"/>
        <v>0</v>
      </c>
      <c r="AO16" s="43">
        <f t="shared" si="11"/>
        <v>0</v>
      </c>
      <c r="AP16" s="43">
        <f t="shared" si="12"/>
        <v>0</v>
      </c>
      <c r="AQ16" s="44">
        <f t="shared" si="13"/>
        <v>4</v>
      </c>
      <c r="AR16" s="44">
        <f t="shared" si="14"/>
        <v>1</v>
      </c>
      <c r="AS16" s="43">
        <f t="shared" si="15"/>
        <v>0</v>
      </c>
      <c r="AT16" s="43">
        <f t="shared" si="16"/>
        <v>0</v>
      </c>
      <c r="AU16" s="43">
        <f t="shared" si="17"/>
        <v>0</v>
      </c>
      <c r="AV16" s="43">
        <f t="shared" si="18"/>
        <v>0</v>
      </c>
      <c r="AW16" s="43">
        <f t="shared" si="19"/>
        <v>0</v>
      </c>
      <c r="AX16" s="43">
        <f t="shared" si="20"/>
        <v>0</v>
      </c>
      <c r="AY16" s="43">
        <f t="shared" si="21"/>
        <v>0</v>
      </c>
      <c r="AZ16" s="43">
        <f t="shared" si="22"/>
        <v>0</v>
      </c>
      <c r="BA16" s="43">
        <f t="shared" si="23"/>
        <v>0</v>
      </c>
      <c r="BB16" s="43">
        <f t="shared" si="24"/>
        <v>0</v>
      </c>
      <c r="BC16" s="44">
        <f t="shared" si="25"/>
        <v>0</v>
      </c>
      <c r="BD16" s="45">
        <f t="shared" si="26"/>
        <v>1</v>
      </c>
      <c r="BE16" s="46">
        <f t="shared" si="27"/>
        <v>1</v>
      </c>
      <c r="BF16" s="46"/>
    </row>
    <row r="17" spans="2:58" s="31" customFormat="1" ht="12.75">
      <c r="B17" s="32">
        <v>7</v>
      </c>
      <c r="C17" s="69" t="s">
        <v>77</v>
      </c>
      <c r="D17" s="70" t="s">
        <v>24</v>
      </c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>
        <v>4</v>
      </c>
      <c r="P17" s="38">
        <f>IF(O17=0,0,IF(O17="",0,LOOKUP(O17,Bodování!$A$2:$A$101,Bodování!$B$2:$B$101)))</f>
        <v>47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>IF(BE17&lt;7,0,AQ17)</f>
        <v>0</v>
      </c>
      <c r="Z17" s="39">
        <f>IF(Y17=0,0,LOOKUP(Y17,Bodování!$A$2:$A$101,Bodování!$B$2:$B$101))</f>
        <v>0</v>
      </c>
      <c r="AA17" s="39">
        <f t="shared" si="0"/>
        <v>0</v>
      </c>
      <c r="AB17" s="39">
        <f>IF(AA17=0,0,LOOKUP(AA17,Bodování!$A$2:$A$101,Bodování!$B$2:$B$101))</f>
        <v>0</v>
      </c>
      <c r="AC17" s="40">
        <f t="shared" si="1"/>
        <v>4</v>
      </c>
      <c r="AD17" s="41">
        <f t="shared" si="2"/>
        <v>47</v>
      </c>
      <c r="AE17" s="42">
        <v>7</v>
      </c>
      <c r="AF17" s="5"/>
      <c r="AG17" s="43">
        <f t="shared" si="3"/>
        <v>0</v>
      </c>
      <c r="AH17" s="43">
        <f t="shared" si="4"/>
        <v>0</v>
      </c>
      <c r="AI17" s="43">
        <f t="shared" si="5"/>
        <v>0</v>
      </c>
      <c r="AJ17" s="43">
        <f t="shared" si="6"/>
        <v>0</v>
      </c>
      <c r="AK17" s="43">
        <f t="shared" si="7"/>
        <v>0</v>
      </c>
      <c r="AL17" s="43">
        <f t="shared" si="8"/>
        <v>4</v>
      </c>
      <c r="AM17" s="43">
        <f t="shared" si="9"/>
        <v>0</v>
      </c>
      <c r="AN17" s="43">
        <f t="shared" si="10"/>
        <v>0</v>
      </c>
      <c r="AO17" s="43">
        <f t="shared" si="11"/>
        <v>0</v>
      </c>
      <c r="AP17" s="43">
        <f t="shared" si="12"/>
        <v>0</v>
      </c>
      <c r="AQ17" s="44">
        <f t="shared" si="13"/>
        <v>4</v>
      </c>
      <c r="AR17" s="44">
        <f t="shared" si="14"/>
        <v>1</v>
      </c>
      <c r="AS17" s="43">
        <f t="shared" si="15"/>
        <v>0</v>
      </c>
      <c r="AT17" s="43">
        <f t="shared" si="16"/>
        <v>0</v>
      </c>
      <c r="AU17" s="43">
        <f t="shared" si="17"/>
        <v>0</v>
      </c>
      <c r="AV17" s="43">
        <f t="shared" si="18"/>
        <v>0</v>
      </c>
      <c r="AW17" s="43">
        <f t="shared" si="19"/>
        <v>0</v>
      </c>
      <c r="AX17" s="43">
        <f t="shared" si="20"/>
        <v>0</v>
      </c>
      <c r="AY17" s="43">
        <f t="shared" si="21"/>
        <v>0</v>
      </c>
      <c r="AZ17" s="43">
        <f t="shared" si="22"/>
        <v>0</v>
      </c>
      <c r="BA17" s="43">
        <f t="shared" si="23"/>
        <v>0</v>
      </c>
      <c r="BB17" s="43">
        <f t="shared" si="24"/>
        <v>0</v>
      </c>
      <c r="BC17" s="44">
        <f t="shared" si="25"/>
        <v>0</v>
      </c>
      <c r="BD17" s="45">
        <f t="shared" si="26"/>
        <v>1</v>
      </c>
      <c r="BE17" s="46">
        <f t="shared" si="27"/>
        <v>1</v>
      </c>
      <c r="BF17" s="46"/>
    </row>
    <row r="18" spans="2:58" s="31" customFormat="1" ht="12.75">
      <c r="B18" s="32">
        <v>8</v>
      </c>
      <c r="C18" s="69" t="s">
        <v>73</v>
      </c>
      <c r="D18" s="70" t="s">
        <v>24</v>
      </c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>
        <v>6</v>
      </c>
      <c r="N18" s="36">
        <f>IF(M18=0,0,IF(M18="",0,LOOKUP(M18,Bodování!$A$2:$A$101,Bodování!$B$2:$B$101)))</f>
        <v>45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>IF(BE18&lt;7,0,AQ18)</f>
        <v>0</v>
      </c>
      <c r="Z18" s="39">
        <f>IF(Y18=0,0,LOOKUP(Y18,Bodování!$A$2:$A$101,Bodování!$B$2:$B$101))</f>
        <v>0</v>
      </c>
      <c r="AA18" s="39">
        <f t="shared" si="0"/>
        <v>0</v>
      </c>
      <c r="AB18" s="39">
        <f>IF(AA18=0,0,LOOKUP(AA18,Bodování!$A$2:$A$101,Bodování!$B$2:$B$101))</f>
        <v>0</v>
      </c>
      <c r="AC18" s="40">
        <f t="shared" si="1"/>
        <v>6</v>
      </c>
      <c r="AD18" s="41">
        <f t="shared" si="2"/>
        <v>45</v>
      </c>
      <c r="AE18" s="42">
        <v>8</v>
      </c>
      <c r="AF18" s="5"/>
      <c r="AG18" s="43">
        <f t="shared" si="3"/>
        <v>0</v>
      </c>
      <c r="AH18" s="43">
        <f t="shared" si="4"/>
        <v>0</v>
      </c>
      <c r="AI18" s="43">
        <f t="shared" si="5"/>
        <v>0</v>
      </c>
      <c r="AJ18" s="43">
        <f t="shared" si="6"/>
        <v>0</v>
      </c>
      <c r="AK18" s="43">
        <f t="shared" si="7"/>
        <v>6</v>
      </c>
      <c r="AL18" s="43">
        <f t="shared" si="8"/>
        <v>0</v>
      </c>
      <c r="AM18" s="43">
        <f t="shared" si="9"/>
        <v>0</v>
      </c>
      <c r="AN18" s="43">
        <f t="shared" si="10"/>
        <v>0</v>
      </c>
      <c r="AO18" s="43">
        <f t="shared" si="11"/>
        <v>0</v>
      </c>
      <c r="AP18" s="43">
        <f t="shared" si="12"/>
        <v>0</v>
      </c>
      <c r="AQ18" s="44">
        <f t="shared" si="13"/>
        <v>6</v>
      </c>
      <c r="AR18" s="44">
        <f t="shared" si="14"/>
        <v>1</v>
      </c>
      <c r="AS18" s="43">
        <f t="shared" si="15"/>
        <v>0</v>
      </c>
      <c r="AT18" s="43">
        <f t="shared" si="16"/>
        <v>0</v>
      </c>
      <c r="AU18" s="43">
        <f t="shared" si="17"/>
        <v>0</v>
      </c>
      <c r="AV18" s="43">
        <f t="shared" si="18"/>
        <v>0</v>
      </c>
      <c r="AW18" s="43">
        <f t="shared" si="19"/>
        <v>0</v>
      </c>
      <c r="AX18" s="43">
        <f t="shared" si="20"/>
        <v>0</v>
      </c>
      <c r="AY18" s="43">
        <f t="shared" si="21"/>
        <v>0</v>
      </c>
      <c r="AZ18" s="43">
        <f t="shared" si="22"/>
        <v>0</v>
      </c>
      <c r="BA18" s="43">
        <f t="shared" si="23"/>
        <v>0</v>
      </c>
      <c r="BB18" s="43">
        <f t="shared" si="24"/>
        <v>0</v>
      </c>
      <c r="BC18" s="44">
        <f t="shared" si="25"/>
        <v>0</v>
      </c>
      <c r="BD18" s="45">
        <f t="shared" si="26"/>
        <v>1</v>
      </c>
      <c r="BE18" s="46">
        <f t="shared" si="27"/>
        <v>1</v>
      </c>
      <c r="BF18" s="46"/>
    </row>
    <row r="19" spans="2:58" s="31" customFormat="1" ht="12.75">
      <c r="B19" s="32">
        <v>9</v>
      </c>
      <c r="C19" s="69" t="s">
        <v>74</v>
      </c>
      <c r="D19" s="70" t="s">
        <v>36</v>
      </c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>
        <v>8</v>
      </c>
      <c r="N19" s="36">
        <f>IF(M19=0,0,IF(M19="",0,LOOKUP(M19,Bodování!$A$2:$A$101,Bodování!$B$2:$B$101)))</f>
        <v>43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>IF(BE19&lt;7,0,AQ19)</f>
        <v>0</v>
      </c>
      <c r="Z19" s="39">
        <f>IF(Y19=0,0,LOOKUP(Y19,Bodování!$A$2:$A$101,Bodování!$B$2:$B$101))</f>
        <v>0</v>
      </c>
      <c r="AA19" s="39">
        <f t="shared" si="0"/>
        <v>0</v>
      </c>
      <c r="AB19" s="39">
        <f>IF(AA19=0,0,LOOKUP(AA19,Bodování!$A$2:$A$101,Bodování!$B$2:$B$101))</f>
        <v>0</v>
      </c>
      <c r="AC19" s="40">
        <f t="shared" si="1"/>
        <v>8</v>
      </c>
      <c r="AD19" s="41">
        <f t="shared" si="2"/>
        <v>43</v>
      </c>
      <c r="AE19" s="42">
        <v>9</v>
      </c>
      <c r="AF19" s="5"/>
      <c r="AG19" s="43">
        <f t="shared" si="3"/>
        <v>0</v>
      </c>
      <c r="AH19" s="43">
        <f t="shared" si="4"/>
        <v>0</v>
      </c>
      <c r="AI19" s="43">
        <f t="shared" si="5"/>
        <v>0</v>
      </c>
      <c r="AJ19" s="43">
        <f t="shared" si="6"/>
        <v>0</v>
      </c>
      <c r="AK19" s="43">
        <f t="shared" si="7"/>
        <v>8</v>
      </c>
      <c r="AL19" s="43">
        <f t="shared" si="8"/>
        <v>0</v>
      </c>
      <c r="AM19" s="43">
        <f t="shared" si="9"/>
        <v>0</v>
      </c>
      <c r="AN19" s="43">
        <f t="shared" si="10"/>
        <v>0</v>
      </c>
      <c r="AO19" s="43">
        <f t="shared" si="11"/>
        <v>0</v>
      </c>
      <c r="AP19" s="43">
        <f t="shared" si="12"/>
        <v>0</v>
      </c>
      <c r="AQ19" s="44">
        <f t="shared" si="13"/>
        <v>8</v>
      </c>
      <c r="AR19" s="44">
        <f t="shared" si="14"/>
        <v>1</v>
      </c>
      <c r="AS19" s="43">
        <f t="shared" si="15"/>
        <v>0</v>
      </c>
      <c r="AT19" s="43">
        <f t="shared" si="16"/>
        <v>0</v>
      </c>
      <c r="AU19" s="43">
        <f t="shared" si="17"/>
        <v>0</v>
      </c>
      <c r="AV19" s="43">
        <f t="shared" si="18"/>
        <v>0</v>
      </c>
      <c r="AW19" s="43">
        <f t="shared" si="19"/>
        <v>0</v>
      </c>
      <c r="AX19" s="43">
        <f t="shared" si="20"/>
        <v>0</v>
      </c>
      <c r="AY19" s="43">
        <f t="shared" si="21"/>
        <v>0</v>
      </c>
      <c r="AZ19" s="43">
        <f t="shared" si="22"/>
        <v>0</v>
      </c>
      <c r="BA19" s="43">
        <f t="shared" si="23"/>
        <v>0</v>
      </c>
      <c r="BB19" s="43">
        <f t="shared" si="24"/>
        <v>0</v>
      </c>
      <c r="BC19" s="44">
        <f t="shared" si="25"/>
        <v>0</v>
      </c>
      <c r="BD19" s="45">
        <f t="shared" si="26"/>
        <v>1</v>
      </c>
      <c r="BE19" s="46">
        <f t="shared" si="27"/>
        <v>1</v>
      </c>
      <c r="BF19" s="46"/>
    </row>
    <row r="20" spans="2:58" s="31" customFormat="1" ht="12.75" hidden="1">
      <c r="B20" s="32">
        <f aca="true" t="shared" si="28" ref="B20:B42">AE20</f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aca="true" t="shared" si="29" ref="Y20:Y42">IF(BE20&lt;7,0,AQ20)</f>
        <v>0</v>
      </c>
      <c r="Z20" s="39">
        <f>IF(Y20=0,0,LOOKUP(Y20,Bodování!$A$2:$A$101,Bodování!$B$2:$B$101))</f>
        <v>0</v>
      </c>
      <c r="AA20" s="39">
        <f aca="true" t="shared" si="30" ref="AA20:AA42">IF(BE20&lt;10,0,IF(AR20&gt;1,AQ20,BC20))</f>
        <v>0</v>
      </c>
      <c r="AB20" s="39">
        <f>IF(AA20=0,0,LOOKUP(AA20,Bodování!$A$2:$A$101,Bodování!$B$2:$B$101))</f>
        <v>0</v>
      </c>
      <c r="AC20" s="40">
        <f aca="true" t="shared" si="31" ref="AC20:AC42">IF(C20&gt;0,E20+G20+I20+K20+M20+O20+Q20+S20+U20+W20-Y20-AA20,"")</f>
      </c>
      <c r="AD20" s="41">
        <f aca="true" t="shared" si="32" ref="AD20:AD42">IF(C20&gt;0,F20+H20+J20+L20+N20+P20+R20+T20+V20+X20-Z20-AB20,"")</f>
      </c>
      <c r="AE20" s="42"/>
      <c r="AF20" s="5"/>
      <c r="AG20" s="43">
        <f aca="true" t="shared" si="33" ref="AG20:AG42">E20</f>
        <v>0</v>
      </c>
      <c r="AH20" s="43">
        <f aca="true" t="shared" si="34" ref="AH20:AH42">G20</f>
        <v>0</v>
      </c>
      <c r="AI20" s="43">
        <f aca="true" t="shared" si="35" ref="AI20:AI42">I20</f>
        <v>0</v>
      </c>
      <c r="AJ20" s="43">
        <f aca="true" t="shared" si="36" ref="AJ20:AJ42">K20</f>
        <v>0</v>
      </c>
      <c r="AK20" s="43">
        <f aca="true" t="shared" si="37" ref="AK20:AK42">M20</f>
        <v>0</v>
      </c>
      <c r="AL20" s="43">
        <f aca="true" t="shared" si="38" ref="AL20:AL42">O20</f>
        <v>0</v>
      </c>
      <c r="AM20" s="43">
        <f aca="true" t="shared" si="39" ref="AM20:AM42">Q20</f>
        <v>0</v>
      </c>
      <c r="AN20" s="43">
        <f aca="true" t="shared" si="40" ref="AN20:AN42">S20</f>
        <v>0</v>
      </c>
      <c r="AO20" s="43">
        <f aca="true" t="shared" si="41" ref="AO20:AO42">U20</f>
        <v>0</v>
      </c>
      <c r="AP20" s="43">
        <f aca="true" t="shared" si="42" ref="AP20:AP42">W20</f>
        <v>0</v>
      </c>
      <c r="AQ20" s="44">
        <f aca="true" t="shared" si="43" ref="AQ20:AQ42">MAX(AG20:AP20)</f>
        <v>0</v>
      </c>
      <c r="AR20" s="44">
        <f aca="true" t="shared" si="44" ref="AR20:AR42">COUNTIF(AG20:AP20,AQ20)</f>
        <v>10</v>
      </c>
      <c r="AS20" s="43">
        <f aca="true" t="shared" si="45" ref="AS20:AS42">IF(AQ20=AG20,0,AG20)</f>
        <v>0</v>
      </c>
      <c r="AT20" s="43">
        <f aca="true" t="shared" si="46" ref="AT20:AT42">IF(AQ20=AH20,0,AH20)</f>
        <v>0</v>
      </c>
      <c r="AU20" s="43">
        <f aca="true" t="shared" si="47" ref="AU20:AU42">IF(AQ20=AI20,0,AI20)</f>
        <v>0</v>
      </c>
      <c r="AV20" s="43">
        <f aca="true" t="shared" si="48" ref="AV20:AV42">IF(AQ20=AJ20,0,AJ20)</f>
        <v>0</v>
      </c>
      <c r="AW20" s="43">
        <f aca="true" t="shared" si="49" ref="AW20:AW42">IF(AQ20=AK20,0,AK20)</f>
        <v>0</v>
      </c>
      <c r="AX20" s="43">
        <f aca="true" t="shared" si="50" ref="AX20:AX42">IF(AQ20=AL20,0,AL20)</f>
        <v>0</v>
      </c>
      <c r="AY20" s="43">
        <f aca="true" t="shared" si="51" ref="AY20:AY42">IF(AQ20=AM20,0,AM20)</f>
        <v>0</v>
      </c>
      <c r="AZ20" s="43">
        <f aca="true" t="shared" si="52" ref="AZ20:AZ42">IF(AQ20=AN20,0,AN20)</f>
        <v>0</v>
      </c>
      <c r="BA20" s="43">
        <f aca="true" t="shared" si="53" ref="BA20:BA42">IF(AQ20=AO20,0,AO20)</f>
        <v>0</v>
      </c>
      <c r="BB20" s="43">
        <f aca="true" t="shared" si="54" ref="BB20:BB42">IF(AQ20=AP20,0,AP20)</f>
        <v>0</v>
      </c>
      <c r="BC20" s="44">
        <f aca="true" t="shared" si="55" ref="BC20:BC42">MAX(AS20:BB20)</f>
        <v>0</v>
      </c>
      <c r="BD20" s="45">
        <f aca="true" t="shared" si="56" ref="BD20:BD42">IF(C20="",0,1)</f>
        <v>0</v>
      </c>
      <c r="BE20" s="46">
        <f aca="true" t="shared" si="57" ref="BE20:BE42">10-(COUNTIF(AG20:AP20,0))</f>
        <v>0</v>
      </c>
      <c r="BF20" s="46"/>
    </row>
    <row r="21" spans="2:58" s="31" customFormat="1" ht="12.75" hidden="1">
      <c r="B21" s="32">
        <f t="shared" si="28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29"/>
        <v>0</v>
      </c>
      <c r="Z21" s="39">
        <f>IF(Y21=0,0,LOOKUP(Y21,Bodování!$A$2:$A$101,Bodování!$B$2:$B$101))</f>
        <v>0</v>
      </c>
      <c r="AA21" s="39">
        <f t="shared" si="30"/>
        <v>0</v>
      </c>
      <c r="AB21" s="39">
        <f>IF(AA21=0,0,LOOKUP(AA21,Bodování!$A$2:$A$101,Bodování!$B$2:$B$101))</f>
        <v>0</v>
      </c>
      <c r="AC21" s="40">
        <f t="shared" si="31"/>
      </c>
      <c r="AD21" s="41">
        <f t="shared" si="32"/>
      </c>
      <c r="AE21" s="42"/>
      <c r="AF21" s="5"/>
      <c r="AG21" s="43">
        <f t="shared" si="33"/>
        <v>0</v>
      </c>
      <c r="AH21" s="43">
        <f t="shared" si="34"/>
        <v>0</v>
      </c>
      <c r="AI21" s="43">
        <f t="shared" si="35"/>
        <v>0</v>
      </c>
      <c r="AJ21" s="43">
        <f t="shared" si="36"/>
        <v>0</v>
      </c>
      <c r="AK21" s="43">
        <f t="shared" si="37"/>
        <v>0</v>
      </c>
      <c r="AL21" s="43">
        <f t="shared" si="38"/>
        <v>0</v>
      </c>
      <c r="AM21" s="43">
        <f t="shared" si="39"/>
        <v>0</v>
      </c>
      <c r="AN21" s="43">
        <f t="shared" si="40"/>
        <v>0</v>
      </c>
      <c r="AO21" s="43">
        <f t="shared" si="41"/>
        <v>0</v>
      </c>
      <c r="AP21" s="43">
        <f t="shared" si="42"/>
        <v>0</v>
      </c>
      <c r="AQ21" s="44">
        <f t="shared" si="43"/>
        <v>0</v>
      </c>
      <c r="AR21" s="44">
        <f t="shared" si="44"/>
        <v>10</v>
      </c>
      <c r="AS21" s="43">
        <f t="shared" si="45"/>
        <v>0</v>
      </c>
      <c r="AT21" s="43">
        <f t="shared" si="46"/>
        <v>0</v>
      </c>
      <c r="AU21" s="43">
        <f t="shared" si="47"/>
        <v>0</v>
      </c>
      <c r="AV21" s="43">
        <f t="shared" si="48"/>
        <v>0</v>
      </c>
      <c r="AW21" s="43">
        <f t="shared" si="49"/>
        <v>0</v>
      </c>
      <c r="AX21" s="43">
        <f t="shared" si="50"/>
        <v>0</v>
      </c>
      <c r="AY21" s="43">
        <f t="shared" si="51"/>
        <v>0</v>
      </c>
      <c r="AZ21" s="43">
        <f t="shared" si="52"/>
        <v>0</v>
      </c>
      <c r="BA21" s="43">
        <f t="shared" si="53"/>
        <v>0</v>
      </c>
      <c r="BB21" s="43">
        <f t="shared" si="54"/>
        <v>0</v>
      </c>
      <c r="BC21" s="44">
        <f t="shared" si="55"/>
        <v>0</v>
      </c>
      <c r="BD21" s="45">
        <f t="shared" si="56"/>
        <v>0</v>
      </c>
      <c r="BE21" s="46">
        <f t="shared" si="57"/>
        <v>0</v>
      </c>
      <c r="BF21" s="46"/>
    </row>
    <row r="22" spans="2:58" s="31" customFormat="1" ht="12.75" hidden="1">
      <c r="B22" s="32">
        <f t="shared" si="28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29"/>
        <v>0</v>
      </c>
      <c r="Z22" s="39">
        <f>IF(Y22=0,0,LOOKUP(Y22,Bodování!$A$2:$A$101,Bodování!$B$2:$B$101))</f>
        <v>0</v>
      </c>
      <c r="AA22" s="39">
        <f t="shared" si="30"/>
        <v>0</v>
      </c>
      <c r="AB22" s="39">
        <f>IF(AA22=0,0,LOOKUP(AA22,Bodování!$A$2:$A$101,Bodování!$B$2:$B$101))</f>
        <v>0</v>
      </c>
      <c r="AC22" s="40">
        <f t="shared" si="31"/>
      </c>
      <c r="AD22" s="41">
        <f t="shared" si="32"/>
      </c>
      <c r="AE22" s="42"/>
      <c r="AF22" s="5"/>
      <c r="AG22" s="43">
        <f t="shared" si="33"/>
        <v>0</v>
      </c>
      <c r="AH22" s="43">
        <f t="shared" si="34"/>
        <v>0</v>
      </c>
      <c r="AI22" s="43">
        <f t="shared" si="35"/>
        <v>0</v>
      </c>
      <c r="AJ22" s="43">
        <f t="shared" si="36"/>
        <v>0</v>
      </c>
      <c r="AK22" s="43">
        <f t="shared" si="37"/>
        <v>0</v>
      </c>
      <c r="AL22" s="43">
        <f t="shared" si="38"/>
        <v>0</v>
      </c>
      <c r="AM22" s="43">
        <f t="shared" si="39"/>
        <v>0</v>
      </c>
      <c r="AN22" s="43">
        <f t="shared" si="40"/>
        <v>0</v>
      </c>
      <c r="AO22" s="43">
        <f t="shared" si="41"/>
        <v>0</v>
      </c>
      <c r="AP22" s="43">
        <f t="shared" si="42"/>
        <v>0</v>
      </c>
      <c r="AQ22" s="44">
        <f t="shared" si="43"/>
        <v>0</v>
      </c>
      <c r="AR22" s="44">
        <f t="shared" si="44"/>
        <v>10</v>
      </c>
      <c r="AS22" s="43">
        <f t="shared" si="45"/>
        <v>0</v>
      </c>
      <c r="AT22" s="43">
        <f t="shared" si="46"/>
        <v>0</v>
      </c>
      <c r="AU22" s="43">
        <f t="shared" si="47"/>
        <v>0</v>
      </c>
      <c r="AV22" s="43">
        <f t="shared" si="48"/>
        <v>0</v>
      </c>
      <c r="AW22" s="43">
        <f t="shared" si="49"/>
        <v>0</v>
      </c>
      <c r="AX22" s="43">
        <f t="shared" si="50"/>
        <v>0</v>
      </c>
      <c r="AY22" s="43">
        <f t="shared" si="51"/>
        <v>0</v>
      </c>
      <c r="AZ22" s="43">
        <f t="shared" si="52"/>
        <v>0</v>
      </c>
      <c r="BA22" s="43">
        <f t="shared" si="53"/>
        <v>0</v>
      </c>
      <c r="BB22" s="43">
        <f t="shared" si="54"/>
        <v>0</v>
      </c>
      <c r="BC22" s="44">
        <f t="shared" si="55"/>
        <v>0</v>
      </c>
      <c r="BD22" s="45">
        <f t="shared" si="56"/>
        <v>0</v>
      </c>
      <c r="BE22" s="46">
        <f t="shared" si="57"/>
        <v>0</v>
      </c>
      <c r="BF22" s="46"/>
    </row>
    <row r="23" spans="2:58" s="31" customFormat="1" ht="12.75" hidden="1">
      <c r="B23" s="32">
        <f t="shared" si="28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29"/>
        <v>0</v>
      </c>
      <c r="Z23" s="39">
        <f>IF(Y23=0,0,LOOKUP(Y23,Bodování!$A$2:$A$101,Bodování!$B$2:$B$101))</f>
        <v>0</v>
      </c>
      <c r="AA23" s="39">
        <f t="shared" si="30"/>
        <v>0</v>
      </c>
      <c r="AB23" s="39">
        <f>IF(AA23=0,0,LOOKUP(AA23,Bodování!$A$2:$A$101,Bodování!$B$2:$B$101))</f>
        <v>0</v>
      </c>
      <c r="AC23" s="40">
        <f t="shared" si="31"/>
      </c>
      <c r="AD23" s="41">
        <f t="shared" si="32"/>
      </c>
      <c r="AE23" s="42"/>
      <c r="AF23" s="5"/>
      <c r="AG23" s="43">
        <f t="shared" si="33"/>
        <v>0</v>
      </c>
      <c r="AH23" s="43">
        <f t="shared" si="34"/>
        <v>0</v>
      </c>
      <c r="AI23" s="43">
        <f t="shared" si="35"/>
        <v>0</v>
      </c>
      <c r="AJ23" s="43">
        <f t="shared" si="36"/>
        <v>0</v>
      </c>
      <c r="AK23" s="43">
        <f t="shared" si="37"/>
        <v>0</v>
      </c>
      <c r="AL23" s="43">
        <f t="shared" si="38"/>
        <v>0</v>
      </c>
      <c r="AM23" s="43">
        <f t="shared" si="39"/>
        <v>0</v>
      </c>
      <c r="AN23" s="43">
        <f t="shared" si="40"/>
        <v>0</v>
      </c>
      <c r="AO23" s="43">
        <f t="shared" si="41"/>
        <v>0</v>
      </c>
      <c r="AP23" s="43">
        <f t="shared" si="42"/>
        <v>0</v>
      </c>
      <c r="AQ23" s="44">
        <f t="shared" si="43"/>
        <v>0</v>
      </c>
      <c r="AR23" s="44">
        <f t="shared" si="44"/>
        <v>10</v>
      </c>
      <c r="AS23" s="43">
        <f t="shared" si="45"/>
        <v>0</v>
      </c>
      <c r="AT23" s="43">
        <f t="shared" si="46"/>
        <v>0</v>
      </c>
      <c r="AU23" s="43">
        <f t="shared" si="47"/>
        <v>0</v>
      </c>
      <c r="AV23" s="43">
        <f t="shared" si="48"/>
        <v>0</v>
      </c>
      <c r="AW23" s="43">
        <f t="shared" si="49"/>
        <v>0</v>
      </c>
      <c r="AX23" s="43">
        <f t="shared" si="50"/>
        <v>0</v>
      </c>
      <c r="AY23" s="43">
        <f t="shared" si="51"/>
        <v>0</v>
      </c>
      <c r="AZ23" s="43">
        <f t="shared" si="52"/>
        <v>0</v>
      </c>
      <c r="BA23" s="43">
        <f t="shared" si="53"/>
        <v>0</v>
      </c>
      <c r="BB23" s="43">
        <f t="shared" si="54"/>
        <v>0</v>
      </c>
      <c r="BC23" s="44">
        <f t="shared" si="55"/>
        <v>0</v>
      </c>
      <c r="BD23" s="45">
        <f t="shared" si="56"/>
        <v>0</v>
      </c>
      <c r="BE23" s="46">
        <f t="shared" si="57"/>
        <v>0</v>
      </c>
      <c r="BF23" s="46"/>
    </row>
    <row r="24" spans="2:58" s="31" customFormat="1" ht="12.75" hidden="1">
      <c r="B24" s="32">
        <f t="shared" si="28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29"/>
        <v>0</v>
      </c>
      <c r="Z24" s="39">
        <f>IF(Y24=0,0,LOOKUP(Y24,Bodování!$A$2:$A$101,Bodování!$B$2:$B$101))</f>
        <v>0</v>
      </c>
      <c r="AA24" s="39">
        <f t="shared" si="30"/>
        <v>0</v>
      </c>
      <c r="AB24" s="39">
        <f>IF(AA24=0,0,LOOKUP(AA24,Bodování!$A$2:$A$101,Bodování!$B$2:$B$101))</f>
        <v>0</v>
      </c>
      <c r="AC24" s="40">
        <f t="shared" si="31"/>
      </c>
      <c r="AD24" s="41">
        <f t="shared" si="32"/>
      </c>
      <c r="AE24" s="42"/>
      <c r="AF24" s="5"/>
      <c r="AG24" s="43">
        <f t="shared" si="33"/>
        <v>0</v>
      </c>
      <c r="AH24" s="43">
        <f t="shared" si="34"/>
        <v>0</v>
      </c>
      <c r="AI24" s="43">
        <f t="shared" si="35"/>
        <v>0</v>
      </c>
      <c r="AJ24" s="43">
        <f t="shared" si="36"/>
        <v>0</v>
      </c>
      <c r="AK24" s="43">
        <f t="shared" si="37"/>
        <v>0</v>
      </c>
      <c r="AL24" s="43">
        <f t="shared" si="38"/>
        <v>0</v>
      </c>
      <c r="AM24" s="43">
        <f t="shared" si="39"/>
        <v>0</v>
      </c>
      <c r="AN24" s="43">
        <f t="shared" si="40"/>
        <v>0</v>
      </c>
      <c r="AO24" s="43">
        <f t="shared" si="41"/>
        <v>0</v>
      </c>
      <c r="AP24" s="43">
        <f t="shared" si="42"/>
        <v>0</v>
      </c>
      <c r="AQ24" s="44">
        <f t="shared" si="43"/>
        <v>0</v>
      </c>
      <c r="AR24" s="44">
        <f t="shared" si="44"/>
        <v>10</v>
      </c>
      <c r="AS24" s="43">
        <f t="shared" si="45"/>
        <v>0</v>
      </c>
      <c r="AT24" s="43">
        <f t="shared" si="46"/>
        <v>0</v>
      </c>
      <c r="AU24" s="43">
        <f t="shared" si="47"/>
        <v>0</v>
      </c>
      <c r="AV24" s="43">
        <f t="shared" si="48"/>
        <v>0</v>
      </c>
      <c r="AW24" s="43">
        <f t="shared" si="49"/>
        <v>0</v>
      </c>
      <c r="AX24" s="43">
        <f t="shared" si="50"/>
        <v>0</v>
      </c>
      <c r="AY24" s="43">
        <f t="shared" si="51"/>
        <v>0</v>
      </c>
      <c r="AZ24" s="43">
        <f t="shared" si="52"/>
        <v>0</v>
      </c>
      <c r="BA24" s="43">
        <f t="shared" si="53"/>
        <v>0</v>
      </c>
      <c r="BB24" s="43">
        <f t="shared" si="54"/>
        <v>0</v>
      </c>
      <c r="BC24" s="44">
        <f t="shared" si="55"/>
        <v>0</v>
      </c>
      <c r="BD24" s="45">
        <f t="shared" si="56"/>
        <v>0</v>
      </c>
      <c r="BE24" s="46">
        <f t="shared" si="57"/>
        <v>0</v>
      </c>
      <c r="BF24" s="46"/>
    </row>
    <row r="25" spans="2:58" s="31" customFormat="1" ht="12.75" hidden="1">
      <c r="B25" s="32">
        <f t="shared" si="28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29"/>
        <v>0</v>
      </c>
      <c r="Z25" s="39">
        <f>IF(Y25=0,0,LOOKUP(Y25,Bodování!$A$2:$A$101,Bodování!$B$2:$B$101))</f>
        <v>0</v>
      </c>
      <c r="AA25" s="39">
        <f t="shared" si="30"/>
        <v>0</v>
      </c>
      <c r="AB25" s="39">
        <f>IF(AA25=0,0,LOOKUP(AA25,Bodování!$A$2:$A$101,Bodování!$B$2:$B$101))</f>
        <v>0</v>
      </c>
      <c r="AC25" s="40">
        <f t="shared" si="31"/>
      </c>
      <c r="AD25" s="41">
        <f t="shared" si="32"/>
      </c>
      <c r="AE25" s="42"/>
      <c r="AF25" s="5"/>
      <c r="AG25" s="43">
        <f t="shared" si="33"/>
        <v>0</v>
      </c>
      <c r="AH25" s="43">
        <f t="shared" si="34"/>
        <v>0</v>
      </c>
      <c r="AI25" s="43">
        <f t="shared" si="35"/>
        <v>0</v>
      </c>
      <c r="AJ25" s="43">
        <f t="shared" si="36"/>
        <v>0</v>
      </c>
      <c r="AK25" s="43">
        <f t="shared" si="37"/>
        <v>0</v>
      </c>
      <c r="AL25" s="43">
        <f t="shared" si="38"/>
        <v>0</v>
      </c>
      <c r="AM25" s="43">
        <f t="shared" si="39"/>
        <v>0</v>
      </c>
      <c r="AN25" s="43">
        <f t="shared" si="40"/>
        <v>0</v>
      </c>
      <c r="AO25" s="43">
        <f t="shared" si="41"/>
        <v>0</v>
      </c>
      <c r="AP25" s="43">
        <f t="shared" si="42"/>
        <v>0</v>
      </c>
      <c r="AQ25" s="44">
        <f t="shared" si="43"/>
        <v>0</v>
      </c>
      <c r="AR25" s="44">
        <f t="shared" si="44"/>
        <v>10</v>
      </c>
      <c r="AS25" s="43">
        <f t="shared" si="45"/>
        <v>0</v>
      </c>
      <c r="AT25" s="43">
        <f t="shared" si="46"/>
        <v>0</v>
      </c>
      <c r="AU25" s="43">
        <f t="shared" si="47"/>
        <v>0</v>
      </c>
      <c r="AV25" s="43">
        <f t="shared" si="48"/>
        <v>0</v>
      </c>
      <c r="AW25" s="43">
        <f t="shared" si="49"/>
        <v>0</v>
      </c>
      <c r="AX25" s="43">
        <f t="shared" si="50"/>
        <v>0</v>
      </c>
      <c r="AY25" s="43">
        <f t="shared" si="51"/>
        <v>0</v>
      </c>
      <c r="AZ25" s="43">
        <f t="shared" si="52"/>
        <v>0</v>
      </c>
      <c r="BA25" s="43">
        <f t="shared" si="53"/>
        <v>0</v>
      </c>
      <c r="BB25" s="43">
        <f t="shared" si="54"/>
        <v>0</v>
      </c>
      <c r="BC25" s="44">
        <f t="shared" si="55"/>
        <v>0</v>
      </c>
      <c r="BD25" s="45">
        <f t="shared" si="56"/>
        <v>0</v>
      </c>
      <c r="BE25" s="46">
        <f t="shared" si="57"/>
        <v>0</v>
      </c>
      <c r="BF25" s="46"/>
    </row>
    <row r="26" spans="2:58" s="31" customFormat="1" ht="12.75" hidden="1">
      <c r="B26" s="32">
        <f t="shared" si="28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29"/>
        <v>0</v>
      </c>
      <c r="Z26" s="39">
        <f>IF(Y26=0,0,LOOKUP(Y26,Bodování!$A$2:$A$101,Bodování!$B$2:$B$101))</f>
        <v>0</v>
      </c>
      <c r="AA26" s="39">
        <f t="shared" si="30"/>
        <v>0</v>
      </c>
      <c r="AB26" s="39">
        <f>IF(AA26=0,0,LOOKUP(AA26,Bodování!$A$2:$A$101,Bodování!$B$2:$B$101))</f>
        <v>0</v>
      </c>
      <c r="AC26" s="40">
        <f t="shared" si="31"/>
      </c>
      <c r="AD26" s="41">
        <f t="shared" si="32"/>
      </c>
      <c r="AE26" s="42"/>
      <c r="AF26" s="5"/>
      <c r="AG26" s="43">
        <f t="shared" si="33"/>
        <v>0</v>
      </c>
      <c r="AH26" s="43">
        <f t="shared" si="34"/>
        <v>0</v>
      </c>
      <c r="AI26" s="43">
        <f t="shared" si="35"/>
        <v>0</v>
      </c>
      <c r="AJ26" s="43">
        <f t="shared" si="36"/>
        <v>0</v>
      </c>
      <c r="AK26" s="43">
        <f t="shared" si="37"/>
        <v>0</v>
      </c>
      <c r="AL26" s="43">
        <f t="shared" si="38"/>
        <v>0</v>
      </c>
      <c r="AM26" s="43">
        <f t="shared" si="39"/>
        <v>0</v>
      </c>
      <c r="AN26" s="43">
        <f t="shared" si="40"/>
        <v>0</v>
      </c>
      <c r="AO26" s="43">
        <f t="shared" si="41"/>
        <v>0</v>
      </c>
      <c r="AP26" s="43">
        <f t="shared" si="42"/>
        <v>0</v>
      </c>
      <c r="AQ26" s="44">
        <f t="shared" si="43"/>
        <v>0</v>
      </c>
      <c r="AR26" s="44">
        <f t="shared" si="44"/>
        <v>10</v>
      </c>
      <c r="AS26" s="43">
        <f t="shared" si="45"/>
        <v>0</v>
      </c>
      <c r="AT26" s="43">
        <f t="shared" si="46"/>
        <v>0</v>
      </c>
      <c r="AU26" s="43">
        <f t="shared" si="47"/>
        <v>0</v>
      </c>
      <c r="AV26" s="43">
        <f t="shared" si="48"/>
        <v>0</v>
      </c>
      <c r="AW26" s="43">
        <f t="shared" si="49"/>
        <v>0</v>
      </c>
      <c r="AX26" s="43">
        <f t="shared" si="50"/>
        <v>0</v>
      </c>
      <c r="AY26" s="43">
        <f t="shared" si="51"/>
        <v>0</v>
      </c>
      <c r="AZ26" s="43">
        <f t="shared" si="52"/>
        <v>0</v>
      </c>
      <c r="BA26" s="43">
        <f t="shared" si="53"/>
        <v>0</v>
      </c>
      <c r="BB26" s="43">
        <f t="shared" si="54"/>
        <v>0</v>
      </c>
      <c r="BC26" s="44">
        <f t="shared" si="55"/>
        <v>0</v>
      </c>
      <c r="BD26" s="45">
        <f t="shared" si="56"/>
        <v>0</v>
      </c>
      <c r="BE26" s="46">
        <f t="shared" si="57"/>
        <v>0</v>
      </c>
      <c r="BF26" s="46"/>
    </row>
    <row r="27" spans="2:58" s="31" customFormat="1" ht="12.75" hidden="1">
      <c r="B27" s="32">
        <f t="shared" si="28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29"/>
        <v>0</v>
      </c>
      <c r="Z27" s="39">
        <f>IF(Y27=0,0,LOOKUP(Y27,Bodování!$A$2:$A$101,Bodování!$B$2:$B$101))</f>
        <v>0</v>
      </c>
      <c r="AA27" s="39">
        <f t="shared" si="30"/>
        <v>0</v>
      </c>
      <c r="AB27" s="39">
        <f>IF(AA27=0,0,LOOKUP(AA27,Bodování!$A$2:$A$101,Bodování!$B$2:$B$101))</f>
        <v>0</v>
      </c>
      <c r="AC27" s="40">
        <f t="shared" si="31"/>
      </c>
      <c r="AD27" s="41">
        <f t="shared" si="32"/>
      </c>
      <c r="AE27" s="42"/>
      <c r="AF27" s="5"/>
      <c r="AG27" s="43">
        <f t="shared" si="33"/>
        <v>0</v>
      </c>
      <c r="AH27" s="43">
        <f t="shared" si="34"/>
        <v>0</v>
      </c>
      <c r="AI27" s="43">
        <f t="shared" si="35"/>
        <v>0</v>
      </c>
      <c r="AJ27" s="43">
        <f t="shared" si="36"/>
        <v>0</v>
      </c>
      <c r="AK27" s="43">
        <f t="shared" si="37"/>
        <v>0</v>
      </c>
      <c r="AL27" s="43">
        <f t="shared" si="38"/>
        <v>0</v>
      </c>
      <c r="AM27" s="43">
        <f t="shared" si="39"/>
        <v>0</v>
      </c>
      <c r="AN27" s="43">
        <f t="shared" si="40"/>
        <v>0</v>
      </c>
      <c r="AO27" s="43">
        <f t="shared" si="41"/>
        <v>0</v>
      </c>
      <c r="AP27" s="43">
        <f t="shared" si="42"/>
        <v>0</v>
      </c>
      <c r="AQ27" s="44">
        <f t="shared" si="43"/>
        <v>0</v>
      </c>
      <c r="AR27" s="44">
        <f t="shared" si="44"/>
        <v>10</v>
      </c>
      <c r="AS27" s="43">
        <f t="shared" si="45"/>
        <v>0</v>
      </c>
      <c r="AT27" s="43">
        <f t="shared" si="46"/>
        <v>0</v>
      </c>
      <c r="AU27" s="43">
        <f t="shared" si="47"/>
        <v>0</v>
      </c>
      <c r="AV27" s="43">
        <f t="shared" si="48"/>
        <v>0</v>
      </c>
      <c r="AW27" s="43">
        <f t="shared" si="49"/>
        <v>0</v>
      </c>
      <c r="AX27" s="43">
        <f t="shared" si="50"/>
        <v>0</v>
      </c>
      <c r="AY27" s="43">
        <f t="shared" si="51"/>
        <v>0</v>
      </c>
      <c r="AZ27" s="43">
        <f t="shared" si="52"/>
        <v>0</v>
      </c>
      <c r="BA27" s="43">
        <f t="shared" si="53"/>
        <v>0</v>
      </c>
      <c r="BB27" s="43">
        <f t="shared" si="54"/>
        <v>0</v>
      </c>
      <c r="BC27" s="44">
        <f t="shared" si="55"/>
        <v>0</v>
      </c>
      <c r="BD27" s="45">
        <f t="shared" si="56"/>
        <v>0</v>
      </c>
      <c r="BE27" s="46">
        <f t="shared" si="57"/>
        <v>0</v>
      </c>
      <c r="BF27" s="46"/>
    </row>
    <row r="28" spans="2:58" s="31" customFormat="1" ht="12.75" hidden="1">
      <c r="B28" s="32">
        <f t="shared" si="28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29"/>
        <v>0</v>
      </c>
      <c r="Z28" s="39">
        <f>IF(Y28=0,0,LOOKUP(Y28,Bodování!$A$2:$A$101,Bodování!$B$2:$B$101))</f>
        <v>0</v>
      </c>
      <c r="AA28" s="39">
        <f t="shared" si="30"/>
        <v>0</v>
      </c>
      <c r="AB28" s="39">
        <f>IF(AA28=0,0,LOOKUP(AA28,Bodování!$A$2:$A$101,Bodování!$B$2:$B$101))</f>
        <v>0</v>
      </c>
      <c r="AC28" s="40">
        <f t="shared" si="31"/>
      </c>
      <c r="AD28" s="41">
        <f t="shared" si="32"/>
      </c>
      <c r="AE28" s="42"/>
      <c r="AF28" s="5"/>
      <c r="AG28" s="43">
        <f t="shared" si="33"/>
        <v>0</v>
      </c>
      <c r="AH28" s="43">
        <f t="shared" si="34"/>
        <v>0</v>
      </c>
      <c r="AI28" s="43">
        <f t="shared" si="35"/>
        <v>0</v>
      </c>
      <c r="AJ28" s="43">
        <f t="shared" si="36"/>
        <v>0</v>
      </c>
      <c r="AK28" s="43">
        <f t="shared" si="37"/>
        <v>0</v>
      </c>
      <c r="AL28" s="43">
        <f t="shared" si="38"/>
        <v>0</v>
      </c>
      <c r="AM28" s="43">
        <f t="shared" si="39"/>
        <v>0</v>
      </c>
      <c r="AN28" s="43">
        <f t="shared" si="40"/>
        <v>0</v>
      </c>
      <c r="AO28" s="43">
        <f t="shared" si="41"/>
        <v>0</v>
      </c>
      <c r="AP28" s="43">
        <f t="shared" si="42"/>
        <v>0</v>
      </c>
      <c r="AQ28" s="44">
        <f t="shared" si="43"/>
        <v>0</v>
      </c>
      <c r="AR28" s="44">
        <f t="shared" si="44"/>
        <v>10</v>
      </c>
      <c r="AS28" s="43">
        <f t="shared" si="45"/>
        <v>0</v>
      </c>
      <c r="AT28" s="43">
        <f t="shared" si="46"/>
        <v>0</v>
      </c>
      <c r="AU28" s="43">
        <f t="shared" si="47"/>
        <v>0</v>
      </c>
      <c r="AV28" s="43">
        <f t="shared" si="48"/>
        <v>0</v>
      </c>
      <c r="AW28" s="43">
        <f t="shared" si="49"/>
        <v>0</v>
      </c>
      <c r="AX28" s="43">
        <f t="shared" si="50"/>
        <v>0</v>
      </c>
      <c r="AY28" s="43">
        <f t="shared" si="51"/>
        <v>0</v>
      </c>
      <c r="AZ28" s="43">
        <f t="shared" si="52"/>
        <v>0</v>
      </c>
      <c r="BA28" s="43">
        <f t="shared" si="53"/>
        <v>0</v>
      </c>
      <c r="BB28" s="43">
        <f t="shared" si="54"/>
        <v>0</v>
      </c>
      <c r="BC28" s="44">
        <f t="shared" si="55"/>
        <v>0</v>
      </c>
      <c r="BD28" s="45">
        <f t="shared" si="56"/>
        <v>0</v>
      </c>
      <c r="BE28" s="46">
        <f t="shared" si="57"/>
        <v>0</v>
      </c>
      <c r="BF28" s="46"/>
    </row>
    <row r="29" spans="2:58" s="31" customFormat="1" ht="12.75" hidden="1">
      <c r="B29" s="32">
        <f t="shared" si="28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29"/>
        <v>0</v>
      </c>
      <c r="Z29" s="39">
        <f>IF(Y29=0,0,LOOKUP(Y29,Bodování!$A$2:$A$101,Bodování!$B$2:$B$101))</f>
        <v>0</v>
      </c>
      <c r="AA29" s="39">
        <f t="shared" si="30"/>
        <v>0</v>
      </c>
      <c r="AB29" s="39">
        <f>IF(AA29=0,0,LOOKUP(AA29,Bodování!$A$2:$A$101,Bodování!$B$2:$B$101))</f>
        <v>0</v>
      </c>
      <c r="AC29" s="40">
        <f t="shared" si="31"/>
      </c>
      <c r="AD29" s="41">
        <f t="shared" si="32"/>
      </c>
      <c r="AE29" s="42"/>
      <c r="AF29" s="5"/>
      <c r="AG29" s="43">
        <f t="shared" si="33"/>
        <v>0</v>
      </c>
      <c r="AH29" s="43">
        <f t="shared" si="34"/>
        <v>0</v>
      </c>
      <c r="AI29" s="43">
        <f t="shared" si="35"/>
        <v>0</v>
      </c>
      <c r="AJ29" s="43">
        <f t="shared" si="36"/>
        <v>0</v>
      </c>
      <c r="AK29" s="43">
        <f t="shared" si="37"/>
        <v>0</v>
      </c>
      <c r="AL29" s="43">
        <f t="shared" si="38"/>
        <v>0</v>
      </c>
      <c r="AM29" s="43">
        <f t="shared" si="39"/>
        <v>0</v>
      </c>
      <c r="AN29" s="43">
        <f t="shared" si="40"/>
        <v>0</v>
      </c>
      <c r="AO29" s="43">
        <f t="shared" si="41"/>
        <v>0</v>
      </c>
      <c r="AP29" s="43">
        <f t="shared" si="42"/>
        <v>0</v>
      </c>
      <c r="AQ29" s="44">
        <f t="shared" si="43"/>
        <v>0</v>
      </c>
      <c r="AR29" s="44">
        <f t="shared" si="44"/>
        <v>10</v>
      </c>
      <c r="AS29" s="43">
        <f t="shared" si="45"/>
        <v>0</v>
      </c>
      <c r="AT29" s="43">
        <f t="shared" si="46"/>
        <v>0</v>
      </c>
      <c r="AU29" s="43">
        <f t="shared" si="47"/>
        <v>0</v>
      </c>
      <c r="AV29" s="43">
        <f t="shared" si="48"/>
        <v>0</v>
      </c>
      <c r="AW29" s="43">
        <f t="shared" si="49"/>
        <v>0</v>
      </c>
      <c r="AX29" s="43">
        <f t="shared" si="50"/>
        <v>0</v>
      </c>
      <c r="AY29" s="43">
        <f t="shared" si="51"/>
        <v>0</v>
      </c>
      <c r="AZ29" s="43">
        <f t="shared" si="52"/>
        <v>0</v>
      </c>
      <c r="BA29" s="43">
        <f t="shared" si="53"/>
        <v>0</v>
      </c>
      <c r="BB29" s="43">
        <f t="shared" si="54"/>
        <v>0</v>
      </c>
      <c r="BC29" s="44">
        <f t="shared" si="55"/>
        <v>0</v>
      </c>
      <c r="BD29" s="45">
        <f t="shared" si="56"/>
        <v>0</v>
      </c>
      <c r="BE29" s="46">
        <f t="shared" si="57"/>
        <v>0</v>
      </c>
      <c r="BF29" s="46"/>
    </row>
    <row r="30" spans="2:58" s="31" customFormat="1" ht="12.75" hidden="1">
      <c r="B30" s="32">
        <f t="shared" si="28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29"/>
        <v>0</v>
      </c>
      <c r="Z30" s="39">
        <f>IF(Y30=0,0,LOOKUP(Y30,Bodování!$A$2:$A$101,Bodování!$B$2:$B$101))</f>
        <v>0</v>
      </c>
      <c r="AA30" s="39">
        <f t="shared" si="30"/>
        <v>0</v>
      </c>
      <c r="AB30" s="39">
        <f>IF(AA30=0,0,LOOKUP(AA30,Bodování!$A$2:$A$101,Bodování!$B$2:$B$101))</f>
        <v>0</v>
      </c>
      <c r="AC30" s="40">
        <f t="shared" si="31"/>
      </c>
      <c r="AD30" s="41">
        <f t="shared" si="32"/>
      </c>
      <c r="AE30" s="42"/>
      <c r="AF30" s="5"/>
      <c r="AG30" s="43">
        <f t="shared" si="33"/>
        <v>0</v>
      </c>
      <c r="AH30" s="43">
        <f t="shared" si="34"/>
        <v>0</v>
      </c>
      <c r="AI30" s="43">
        <f t="shared" si="35"/>
        <v>0</v>
      </c>
      <c r="AJ30" s="43">
        <f t="shared" si="36"/>
        <v>0</v>
      </c>
      <c r="AK30" s="43">
        <f t="shared" si="37"/>
        <v>0</v>
      </c>
      <c r="AL30" s="43">
        <f t="shared" si="38"/>
        <v>0</v>
      </c>
      <c r="AM30" s="43">
        <f t="shared" si="39"/>
        <v>0</v>
      </c>
      <c r="AN30" s="43">
        <f t="shared" si="40"/>
        <v>0</v>
      </c>
      <c r="AO30" s="43">
        <f t="shared" si="41"/>
        <v>0</v>
      </c>
      <c r="AP30" s="43">
        <f t="shared" si="42"/>
        <v>0</v>
      </c>
      <c r="AQ30" s="44">
        <f t="shared" si="43"/>
        <v>0</v>
      </c>
      <c r="AR30" s="44">
        <f t="shared" si="44"/>
        <v>10</v>
      </c>
      <c r="AS30" s="43">
        <f t="shared" si="45"/>
        <v>0</v>
      </c>
      <c r="AT30" s="43">
        <f t="shared" si="46"/>
        <v>0</v>
      </c>
      <c r="AU30" s="43">
        <f t="shared" si="47"/>
        <v>0</v>
      </c>
      <c r="AV30" s="43">
        <f t="shared" si="48"/>
        <v>0</v>
      </c>
      <c r="AW30" s="43">
        <f t="shared" si="49"/>
        <v>0</v>
      </c>
      <c r="AX30" s="43">
        <f t="shared" si="50"/>
        <v>0</v>
      </c>
      <c r="AY30" s="43">
        <f t="shared" si="51"/>
        <v>0</v>
      </c>
      <c r="AZ30" s="43">
        <f t="shared" si="52"/>
        <v>0</v>
      </c>
      <c r="BA30" s="43">
        <f t="shared" si="53"/>
        <v>0</v>
      </c>
      <c r="BB30" s="43">
        <f t="shared" si="54"/>
        <v>0</v>
      </c>
      <c r="BC30" s="44">
        <f t="shared" si="55"/>
        <v>0</v>
      </c>
      <c r="BD30" s="45">
        <f t="shared" si="56"/>
        <v>0</v>
      </c>
      <c r="BE30" s="46">
        <f t="shared" si="57"/>
        <v>0</v>
      </c>
      <c r="BF30" s="46"/>
    </row>
    <row r="31" spans="2:58" s="31" customFormat="1" ht="12.75" hidden="1">
      <c r="B31" s="32">
        <f t="shared" si="28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29"/>
        <v>0</v>
      </c>
      <c r="Z31" s="39">
        <f>IF(Y31=0,0,LOOKUP(Y31,Bodování!$A$2:$A$101,Bodování!$B$2:$B$101))</f>
        <v>0</v>
      </c>
      <c r="AA31" s="39">
        <f t="shared" si="30"/>
        <v>0</v>
      </c>
      <c r="AB31" s="39">
        <f>IF(AA31=0,0,LOOKUP(AA31,Bodování!$A$2:$A$101,Bodování!$B$2:$B$101))</f>
        <v>0</v>
      </c>
      <c r="AC31" s="40">
        <f t="shared" si="31"/>
      </c>
      <c r="AD31" s="41">
        <f t="shared" si="32"/>
      </c>
      <c r="AE31" s="42"/>
      <c r="AF31" s="5"/>
      <c r="AG31" s="43">
        <f t="shared" si="33"/>
        <v>0</v>
      </c>
      <c r="AH31" s="43">
        <f t="shared" si="34"/>
        <v>0</v>
      </c>
      <c r="AI31" s="43">
        <f t="shared" si="35"/>
        <v>0</v>
      </c>
      <c r="AJ31" s="43">
        <f t="shared" si="36"/>
        <v>0</v>
      </c>
      <c r="AK31" s="43">
        <f t="shared" si="37"/>
        <v>0</v>
      </c>
      <c r="AL31" s="43">
        <f t="shared" si="38"/>
        <v>0</v>
      </c>
      <c r="AM31" s="43">
        <f t="shared" si="39"/>
        <v>0</v>
      </c>
      <c r="AN31" s="43">
        <f t="shared" si="40"/>
        <v>0</v>
      </c>
      <c r="AO31" s="43">
        <f t="shared" si="41"/>
        <v>0</v>
      </c>
      <c r="AP31" s="43">
        <f t="shared" si="42"/>
        <v>0</v>
      </c>
      <c r="AQ31" s="44">
        <f t="shared" si="43"/>
        <v>0</v>
      </c>
      <c r="AR31" s="44">
        <f t="shared" si="44"/>
        <v>10</v>
      </c>
      <c r="AS31" s="43">
        <f t="shared" si="45"/>
        <v>0</v>
      </c>
      <c r="AT31" s="43">
        <f t="shared" si="46"/>
        <v>0</v>
      </c>
      <c r="AU31" s="43">
        <f t="shared" si="47"/>
        <v>0</v>
      </c>
      <c r="AV31" s="43">
        <f t="shared" si="48"/>
        <v>0</v>
      </c>
      <c r="AW31" s="43">
        <f t="shared" si="49"/>
        <v>0</v>
      </c>
      <c r="AX31" s="43">
        <f t="shared" si="50"/>
        <v>0</v>
      </c>
      <c r="AY31" s="43">
        <f t="shared" si="51"/>
        <v>0</v>
      </c>
      <c r="AZ31" s="43">
        <f t="shared" si="52"/>
        <v>0</v>
      </c>
      <c r="BA31" s="43">
        <f t="shared" si="53"/>
        <v>0</v>
      </c>
      <c r="BB31" s="43">
        <f t="shared" si="54"/>
        <v>0</v>
      </c>
      <c r="BC31" s="44">
        <f t="shared" si="55"/>
        <v>0</v>
      </c>
      <c r="BD31" s="45">
        <f t="shared" si="56"/>
        <v>0</v>
      </c>
      <c r="BE31" s="46">
        <f t="shared" si="57"/>
        <v>0</v>
      </c>
      <c r="BF31" s="46"/>
    </row>
    <row r="32" spans="2:58" s="31" customFormat="1" ht="12.75" hidden="1">
      <c r="B32" s="32">
        <f t="shared" si="28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29"/>
        <v>0</v>
      </c>
      <c r="Z32" s="39">
        <f>IF(Y32=0,0,LOOKUP(Y32,Bodování!$A$2:$A$101,Bodování!$B$2:$B$101))</f>
        <v>0</v>
      </c>
      <c r="AA32" s="39">
        <f t="shared" si="30"/>
        <v>0</v>
      </c>
      <c r="AB32" s="39">
        <f>IF(AA32=0,0,LOOKUP(AA32,Bodování!$A$2:$A$101,Bodování!$B$2:$B$101))</f>
        <v>0</v>
      </c>
      <c r="AC32" s="40">
        <f t="shared" si="31"/>
      </c>
      <c r="AD32" s="41">
        <f t="shared" si="32"/>
      </c>
      <c r="AE32" s="42"/>
      <c r="AF32" s="5"/>
      <c r="AG32" s="43">
        <f t="shared" si="33"/>
        <v>0</v>
      </c>
      <c r="AH32" s="43">
        <f t="shared" si="34"/>
        <v>0</v>
      </c>
      <c r="AI32" s="43">
        <f t="shared" si="35"/>
        <v>0</v>
      </c>
      <c r="AJ32" s="43">
        <f t="shared" si="36"/>
        <v>0</v>
      </c>
      <c r="AK32" s="43">
        <f t="shared" si="37"/>
        <v>0</v>
      </c>
      <c r="AL32" s="43">
        <f t="shared" si="38"/>
        <v>0</v>
      </c>
      <c r="AM32" s="43">
        <f t="shared" si="39"/>
        <v>0</v>
      </c>
      <c r="AN32" s="43">
        <f t="shared" si="40"/>
        <v>0</v>
      </c>
      <c r="AO32" s="43">
        <f t="shared" si="41"/>
        <v>0</v>
      </c>
      <c r="AP32" s="43">
        <f t="shared" si="42"/>
        <v>0</v>
      </c>
      <c r="AQ32" s="44">
        <f t="shared" si="43"/>
        <v>0</v>
      </c>
      <c r="AR32" s="44">
        <f t="shared" si="44"/>
        <v>10</v>
      </c>
      <c r="AS32" s="43">
        <f t="shared" si="45"/>
        <v>0</v>
      </c>
      <c r="AT32" s="43">
        <f t="shared" si="46"/>
        <v>0</v>
      </c>
      <c r="AU32" s="43">
        <f t="shared" si="47"/>
        <v>0</v>
      </c>
      <c r="AV32" s="43">
        <f t="shared" si="48"/>
        <v>0</v>
      </c>
      <c r="AW32" s="43">
        <f t="shared" si="49"/>
        <v>0</v>
      </c>
      <c r="AX32" s="43">
        <f t="shared" si="50"/>
        <v>0</v>
      </c>
      <c r="AY32" s="43">
        <f t="shared" si="51"/>
        <v>0</v>
      </c>
      <c r="AZ32" s="43">
        <f t="shared" si="52"/>
        <v>0</v>
      </c>
      <c r="BA32" s="43">
        <f t="shared" si="53"/>
        <v>0</v>
      </c>
      <c r="BB32" s="43">
        <f t="shared" si="54"/>
        <v>0</v>
      </c>
      <c r="BC32" s="44">
        <f t="shared" si="55"/>
        <v>0</v>
      </c>
      <c r="BD32" s="45">
        <f t="shared" si="56"/>
        <v>0</v>
      </c>
      <c r="BE32" s="46">
        <f t="shared" si="57"/>
        <v>0</v>
      </c>
      <c r="BF32" s="46"/>
    </row>
    <row r="33" spans="2:58" s="31" customFormat="1" ht="12.75" hidden="1">
      <c r="B33" s="32">
        <f t="shared" si="28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29"/>
        <v>0</v>
      </c>
      <c r="Z33" s="39">
        <f>IF(Y33=0,0,LOOKUP(Y33,Bodování!$A$2:$A$101,Bodování!$B$2:$B$101))</f>
        <v>0</v>
      </c>
      <c r="AA33" s="39">
        <f t="shared" si="30"/>
        <v>0</v>
      </c>
      <c r="AB33" s="39">
        <f>IF(AA33=0,0,LOOKUP(AA33,Bodování!$A$2:$A$101,Bodování!$B$2:$B$101))</f>
        <v>0</v>
      </c>
      <c r="AC33" s="40">
        <f t="shared" si="31"/>
      </c>
      <c r="AD33" s="41">
        <f t="shared" si="32"/>
      </c>
      <c r="AE33" s="42"/>
      <c r="AF33" s="5"/>
      <c r="AG33" s="43">
        <f t="shared" si="33"/>
        <v>0</v>
      </c>
      <c r="AH33" s="43">
        <f t="shared" si="34"/>
        <v>0</v>
      </c>
      <c r="AI33" s="43">
        <f t="shared" si="35"/>
        <v>0</v>
      </c>
      <c r="AJ33" s="43">
        <f t="shared" si="36"/>
        <v>0</v>
      </c>
      <c r="AK33" s="43">
        <f t="shared" si="37"/>
        <v>0</v>
      </c>
      <c r="AL33" s="43">
        <f t="shared" si="38"/>
        <v>0</v>
      </c>
      <c r="AM33" s="43">
        <f t="shared" si="39"/>
        <v>0</v>
      </c>
      <c r="AN33" s="43">
        <f t="shared" si="40"/>
        <v>0</v>
      </c>
      <c r="AO33" s="43">
        <f t="shared" si="41"/>
        <v>0</v>
      </c>
      <c r="AP33" s="43">
        <f t="shared" si="42"/>
        <v>0</v>
      </c>
      <c r="AQ33" s="44">
        <f t="shared" si="43"/>
        <v>0</v>
      </c>
      <c r="AR33" s="44">
        <f t="shared" si="44"/>
        <v>10</v>
      </c>
      <c r="AS33" s="43">
        <f t="shared" si="45"/>
        <v>0</v>
      </c>
      <c r="AT33" s="43">
        <f t="shared" si="46"/>
        <v>0</v>
      </c>
      <c r="AU33" s="43">
        <f t="shared" si="47"/>
        <v>0</v>
      </c>
      <c r="AV33" s="43">
        <f t="shared" si="48"/>
        <v>0</v>
      </c>
      <c r="AW33" s="43">
        <f t="shared" si="49"/>
        <v>0</v>
      </c>
      <c r="AX33" s="43">
        <f t="shared" si="50"/>
        <v>0</v>
      </c>
      <c r="AY33" s="43">
        <f t="shared" si="51"/>
        <v>0</v>
      </c>
      <c r="AZ33" s="43">
        <f t="shared" si="52"/>
        <v>0</v>
      </c>
      <c r="BA33" s="43">
        <f t="shared" si="53"/>
        <v>0</v>
      </c>
      <c r="BB33" s="43">
        <f t="shared" si="54"/>
        <v>0</v>
      </c>
      <c r="BC33" s="44">
        <f t="shared" si="55"/>
        <v>0</v>
      </c>
      <c r="BD33" s="45">
        <f t="shared" si="56"/>
        <v>0</v>
      </c>
      <c r="BE33" s="46">
        <f t="shared" si="57"/>
        <v>0</v>
      </c>
      <c r="BF33" s="46"/>
    </row>
    <row r="34" spans="2:58" s="31" customFormat="1" ht="12.75" hidden="1">
      <c r="B34" s="32">
        <f t="shared" si="28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29"/>
        <v>0</v>
      </c>
      <c r="Z34" s="39">
        <f>IF(Y34=0,0,LOOKUP(Y34,Bodování!$A$2:$A$101,Bodování!$B$2:$B$101))</f>
        <v>0</v>
      </c>
      <c r="AA34" s="39">
        <f t="shared" si="30"/>
        <v>0</v>
      </c>
      <c r="AB34" s="39">
        <f>IF(AA34=0,0,LOOKUP(AA34,Bodování!$A$2:$A$101,Bodování!$B$2:$B$101))</f>
        <v>0</v>
      </c>
      <c r="AC34" s="40">
        <f t="shared" si="31"/>
      </c>
      <c r="AD34" s="41">
        <f t="shared" si="32"/>
      </c>
      <c r="AE34" s="42"/>
      <c r="AF34" s="5"/>
      <c r="AG34" s="43">
        <f t="shared" si="33"/>
        <v>0</v>
      </c>
      <c r="AH34" s="43">
        <f t="shared" si="34"/>
        <v>0</v>
      </c>
      <c r="AI34" s="43">
        <f t="shared" si="35"/>
        <v>0</v>
      </c>
      <c r="AJ34" s="43">
        <f t="shared" si="36"/>
        <v>0</v>
      </c>
      <c r="AK34" s="43">
        <f t="shared" si="37"/>
        <v>0</v>
      </c>
      <c r="AL34" s="43">
        <f t="shared" si="38"/>
        <v>0</v>
      </c>
      <c r="AM34" s="43">
        <f t="shared" si="39"/>
        <v>0</v>
      </c>
      <c r="AN34" s="43">
        <f t="shared" si="40"/>
        <v>0</v>
      </c>
      <c r="AO34" s="43">
        <f t="shared" si="41"/>
        <v>0</v>
      </c>
      <c r="AP34" s="43">
        <f t="shared" si="42"/>
        <v>0</v>
      </c>
      <c r="AQ34" s="44">
        <f t="shared" si="43"/>
        <v>0</v>
      </c>
      <c r="AR34" s="44">
        <f t="shared" si="44"/>
        <v>10</v>
      </c>
      <c r="AS34" s="43">
        <f t="shared" si="45"/>
        <v>0</v>
      </c>
      <c r="AT34" s="43">
        <f t="shared" si="46"/>
        <v>0</v>
      </c>
      <c r="AU34" s="43">
        <f t="shared" si="47"/>
        <v>0</v>
      </c>
      <c r="AV34" s="43">
        <f t="shared" si="48"/>
        <v>0</v>
      </c>
      <c r="AW34" s="43">
        <f t="shared" si="49"/>
        <v>0</v>
      </c>
      <c r="AX34" s="43">
        <f t="shared" si="50"/>
        <v>0</v>
      </c>
      <c r="AY34" s="43">
        <f t="shared" si="51"/>
        <v>0</v>
      </c>
      <c r="AZ34" s="43">
        <f t="shared" si="52"/>
        <v>0</v>
      </c>
      <c r="BA34" s="43">
        <f t="shared" si="53"/>
        <v>0</v>
      </c>
      <c r="BB34" s="43">
        <f t="shared" si="54"/>
        <v>0</v>
      </c>
      <c r="BC34" s="44">
        <f t="shared" si="55"/>
        <v>0</v>
      </c>
      <c r="BD34" s="45">
        <f t="shared" si="56"/>
        <v>0</v>
      </c>
      <c r="BE34" s="46">
        <f t="shared" si="57"/>
        <v>0</v>
      </c>
      <c r="BF34" s="46"/>
    </row>
    <row r="35" spans="2:58" s="31" customFormat="1" ht="12.75" hidden="1">
      <c r="B35" s="32">
        <f t="shared" si="28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29"/>
        <v>0</v>
      </c>
      <c r="Z35" s="39">
        <f>IF(Y35=0,0,LOOKUP(Y35,Bodování!$A$2:$A$101,Bodování!$B$2:$B$101))</f>
        <v>0</v>
      </c>
      <c r="AA35" s="39">
        <f t="shared" si="30"/>
        <v>0</v>
      </c>
      <c r="AB35" s="39">
        <f>IF(AA35=0,0,LOOKUP(AA35,Bodování!$A$2:$A$101,Bodování!$B$2:$B$101))</f>
        <v>0</v>
      </c>
      <c r="AC35" s="40">
        <f t="shared" si="31"/>
      </c>
      <c r="AD35" s="41">
        <f t="shared" si="32"/>
      </c>
      <c r="AE35" s="42"/>
      <c r="AF35" s="5"/>
      <c r="AG35" s="43">
        <f t="shared" si="33"/>
        <v>0</v>
      </c>
      <c r="AH35" s="43">
        <f t="shared" si="34"/>
        <v>0</v>
      </c>
      <c r="AI35" s="43">
        <f t="shared" si="35"/>
        <v>0</v>
      </c>
      <c r="AJ35" s="43">
        <f t="shared" si="36"/>
        <v>0</v>
      </c>
      <c r="AK35" s="43">
        <f t="shared" si="37"/>
        <v>0</v>
      </c>
      <c r="AL35" s="43">
        <f t="shared" si="38"/>
        <v>0</v>
      </c>
      <c r="AM35" s="43">
        <f t="shared" si="39"/>
        <v>0</v>
      </c>
      <c r="AN35" s="43">
        <f t="shared" si="40"/>
        <v>0</v>
      </c>
      <c r="AO35" s="43">
        <f t="shared" si="41"/>
        <v>0</v>
      </c>
      <c r="AP35" s="43">
        <f t="shared" si="42"/>
        <v>0</v>
      </c>
      <c r="AQ35" s="44">
        <f t="shared" si="43"/>
        <v>0</v>
      </c>
      <c r="AR35" s="44">
        <f t="shared" si="44"/>
        <v>10</v>
      </c>
      <c r="AS35" s="43">
        <f t="shared" si="45"/>
        <v>0</v>
      </c>
      <c r="AT35" s="43">
        <f t="shared" si="46"/>
        <v>0</v>
      </c>
      <c r="AU35" s="43">
        <f t="shared" si="47"/>
        <v>0</v>
      </c>
      <c r="AV35" s="43">
        <f t="shared" si="48"/>
        <v>0</v>
      </c>
      <c r="AW35" s="43">
        <f t="shared" si="49"/>
        <v>0</v>
      </c>
      <c r="AX35" s="43">
        <f t="shared" si="50"/>
        <v>0</v>
      </c>
      <c r="AY35" s="43">
        <f t="shared" si="51"/>
        <v>0</v>
      </c>
      <c r="AZ35" s="43">
        <f t="shared" si="52"/>
        <v>0</v>
      </c>
      <c r="BA35" s="43">
        <f t="shared" si="53"/>
        <v>0</v>
      </c>
      <c r="BB35" s="43">
        <f t="shared" si="54"/>
        <v>0</v>
      </c>
      <c r="BC35" s="44">
        <f t="shared" si="55"/>
        <v>0</v>
      </c>
      <c r="BD35" s="45">
        <f t="shared" si="56"/>
        <v>0</v>
      </c>
      <c r="BE35" s="46">
        <f t="shared" si="57"/>
        <v>0</v>
      </c>
      <c r="BF35" s="46"/>
    </row>
    <row r="36" spans="2:58" s="31" customFormat="1" ht="12.75" hidden="1">
      <c r="B36" s="32">
        <f t="shared" si="28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29"/>
        <v>0</v>
      </c>
      <c r="Z36" s="39">
        <f>IF(Y36=0,0,LOOKUP(Y36,Bodování!$A$2:$A$101,Bodování!$B$2:$B$101))</f>
        <v>0</v>
      </c>
      <c r="AA36" s="39">
        <f t="shared" si="30"/>
        <v>0</v>
      </c>
      <c r="AB36" s="39">
        <f>IF(AA36=0,0,LOOKUP(AA36,Bodování!$A$2:$A$101,Bodování!$B$2:$B$101))</f>
        <v>0</v>
      </c>
      <c r="AC36" s="40">
        <f t="shared" si="31"/>
      </c>
      <c r="AD36" s="41">
        <f t="shared" si="32"/>
      </c>
      <c r="AE36" s="42"/>
      <c r="AF36" s="5"/>
      <c r="AG36" s="43">
        <f t="shared" si="33"/>
        <v>0</v>
      </c>
      <c r="AH36" s="43">
        <f t="shared" si="34"/>
        <v>0</v>
      </c>
      <c r="AI36" s="43">
        <f t="shared" si="35"/>
        <v>0</v>
      </c>
      <c r="AJ36" s="43">
        <f t="shared" si="36"/>
        <v>0</v>
      </c>
      <c r="AK36" s="43">
        <f t="shared" si="37"/>
        <v>0</v>
      </c>
      <c r="AL36" s="43">
        <f t="shared" si="38"/>
        <v>0</v>
      </c>
      <c r="AM36" s="43">
        <f t="shared" si="39"/>
        <v>0</v>
      </c>
      <c r="AN36" s="43">
        <f t="shared" si="40"/>
        <v>0</v>
      </c>
      <c r="AO36" s="43">
        <f t="shared" si="41"/>
        <v>0</v>
      </c>
      <c r="AP36" s="43">
        <f t="shared" si="42"/>
        <v>0</v>
      </c>
      <c r="AQ36" s="44">
        <f t="shared" si="43"/>
        <v>0</v>
      </c>
      <c r="AR36" s="44">
        <f t="shared" si="44"/>
        <v>10</v>
      </c>
      <c r="AS36" s="43">
        <f t="shared" si="45"/>
        <v>0</v>
      </c>
      <c r="AT36" s="43">
        <f t="shared" si="46"/>
        <v>0</v>
      </c>
      <c r="AU36" s="43">
        <f t="shared" si="47"/>
        <v>0</v>
      </c>
      <c r="AV36" s="43">
        <f t="shared" si="48"/>
        <v>0</v>
      </c>
      <c r="AW36" s="43">
        <f t="shared" si="49"/>
        <v>0</v>
      </c>
      <c r="AX36" s="43">
        <f t="shared" si="50"/>
        <v>0</v>
      </c>
      <c r="AY36" s="43">
        <f t="shared" si="51"/>
        <v>0</v>
      </c>
      <c r="AZ36" s="43">
        <f t="shared" si="52"/>
        <v>0</v>
      </c>
      <c r="BA36" s="43">
        <f t="shared" si="53"/>
        <v>0</v>
      </c>
      <c r="BB36" s="43">
        <f t="shared" si="54"/>
        <v>0</v>
      </c>
      <c r="BC36" s="44">
        <f t="shared" si="55"/>
        <v>0</v>
      </c>
      <c r="BD36" s="45">
        <f t="shared" si="56"/>
        <v>0</v>
      </c>
      <c r="BE36" s="46">
        <f t="shared" si="57"/>
        <v>0</v>
      </c>
      <c r="BF36" s="46"/>
    </row>
    <row r="37" spans="2:58" s="31" customFormat="1" ht="12.75" hidden="1">
      <c r="B37" s="32">
        <f t="shared" si="28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29"/>
        <v>0</v>
      </c>
      <c r="Z37" s="39">
        <f>IF(Y37=0,0,LOOKUP(Y37,Bodování!$A$2:$A$101,Bodování!$B$2:$B$101))</f>
        <v>0</v>
      </c>
      <c r="AA37" s="39">
        <f t="shared" si="30"/>
        <v>0</v>
      </c>
      <c r="AB37" s="39">
        <f>IF(AA37=0,0,LOOKUP(AA37,Bodování!$A$2:$A$101,Bodování!$B$2:$B$101))</f>
        <v>0</v>
      </c>
      <c r="AC37" s="40">
        <f t="shared" si="31"/>
      </c>
      <c r="AD37" s="41">
        <f t="shared" si="32"/>
      </c>
      <c r="AE37" s="42"/>
      <c r="AF37" s="5"/>
      <c r="AG37" s="43">
        <f t="shared" si="33"/>
        <v>0</v>
      </c>
      <c r="AH37" s="43">
        <f t="shared" si="34"/>
        <v>0</v>
      </c>
      <c r="AI37" s="43">
        <f t="shared" si="35"/>
        <v>0</v>
      </c>
      <c r="AJ37" s="43">
        <f t="shared" si="36"/>
        <v>0</v>
      </c>
      <c r="AK37" s="43">
        <f t="shared" si="37"/>
        <v>0</v>
      </c>
      <c r="AL37" s="43">
        <f t="shared" si="38"/>
        <v>0</v>
      </c>
      <c r="AM37" s="43">
        <f t="shared" si="39"/>
        <v>0</v>
      </c>
      <c r="AN37" s="43">
        <f t="shared" si="40"/>
        <v>0</v>
      </c>
      <c r="AO37" s="43">
        <f t="shared" si="41"/>
        <v>0</v>
      </c>
      <c r="AP37" s="43">
        <f t="shared" si="42"/>
        <v>0</v>
      </c>
      <c r="AQ37" s="44">
        <f t="shared" si="43"/>
        <v>0</v>
      </c>
      <c r="AR37" s="44">
        <f t="shared" si="44"/>
        <v>10</v>
      </c>
      <c r="AS37" s="43">
        <f t="shared" si="45"/>
        <v>0</v>
      </c>
      <c r="AT37" s="43">
        <f t="shared" si="46"/>
        <v>0</v>
      </c>
      <c r="AU37" s="43">
        <f t="shared" si="47"/>
        <v>0</v>
      </c>
      <c r="AV37" s="43">
        <f t="shared" si="48"/>
        <v>0</v>
      </c>
      <c r="AW37" s="43">
        <f t="shared" si="49"/>
        <v>0</v>
      </c>
      <c r="AX37" s="43">
        <f t="shared" si="50"/>
        <v>0</v>
      </c>
      <c r="AY37" s="43">
        <f t="shared" si="51"/>
        <v>0</v>
      </c>
      <c r="AZ37" s="43">
        <f t="shared" si="52"/>
        <v>0</v>
      </c>
      <c r="BA37" s="43">
        <f t="shared" si="53"/>
        <v>0</v>
      </c>
      <c r="BB37" s="43">
        <f t="shared" si="54"/>
        <v>0</v>
      </c>
      <c r="BC37" s="44">
        <f t="shared" si="55"/>
        <v>0</v>
      </c>
      <c r="BD37" s="45">
        <f t="shared" si="56"/>
        <v>0</v>
      </c>
      <c r="BE37" s="46">
        <f t="shared" si="57"/>
        <v>0</v>
      </c>
      <c r="BF37" s="46"/>
    </row>
    <row r="38" spans="2:58" s="31" customFormat="1" ht="12.75" hidden="1">
      <c r="B38" s="32">
        <f t="shared" si="28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29"/>
        <v>0</v>
      </c>
      <c r="Z38" s="39">
        <f>IF(Y38=0,0,LOOKUP(Y38,Bodování!$A$2:$A$101,Bodování!$B$2:$B$101))</f>
        <v>0</v>
      </c>
      <c r="AA38" s="39">
        <f t="shared" si="30"/>
        <v>0</v>
      </c>
      <c r="AB38" s="39">
        <f>IF(AA38=0,0,LOOKUP(AA38,Bodování!$A$2:$A$101,Bodování!$B$2:$B$101))</f>
        <v>0</v>
      </c>
      <c r="AC38" s="40">
        <f t="shared" si="31"/>
      </c>
      <c r="AD38" s="41">
        <f t="shared" si="32"/>
      </c>
      <c r="AE38" s="42"/>
      <c r="AF38" s="5"/>
      <c r="AG38" s="43">
        <f t="shared" si="33"/>
        <v>0</v>
      </c>
      <c r="AH38" s="43">
        <f t="shared" si="34"/>
        <v>0</v>
      </c>
      <c r="AI38" s="43">
        <f t="shared" si="35"/>
        <v>0</v>
      </c>
      <c r="AJ38" s="43">
        <f t="shared" si="36"/>
        <v>0</v>
      </c>
      <c r="AK38" s="43">
        <f t="shared" si="37"/>
        <v>0</v>
      </c>
      <c r="AL38" s="43">
        <f t="shared" si="38"/>
        <v>0</v>
      </c>
      <c r="AM38" s="43">
        <f t="shared" si="39"/>
        <v>0</v>
      </c>
      <c r="AN38" s="43">
        <f t="shared" si="40"/>
        <v>0</v>
      </c>
      <c r="AO38" s="43">
        <f t="shared" si="41"/>
        <v>0</v>
      </c>
      <c r="AP38" s="43">
        <f t="shared" si="42"/>
        <v>0</v>
      </c>
      <c r="AQ38" s="44">
        <f t="shared" si="43"/>
        <v>0</v>
      </c>
      <c r="AR38" s="44">
        <f t="shared" si="44"/>
        <v>10</v>
      </c>
      <c r="AS38" s="43">
        <f t="shared" si="45"/>
        <v>0</v>
      </c>
      <c r="AT38" s="43">
        <f t="shared" si="46"/>
        <v>0</v>
      </c>
      <c r="AU38" s="43">
        <f t="shared" si="47"/>
        <v>0</v>
      </c>
      <c r="AV38" s="43">
        <f t="shared" si="48"/>
        <v>0</v>
      </c>
      <c r="AW38" s="43">
        <f t="shared" si="49"/>
        <v>0</v>
      </c>
      <c r="AX38" s="43">
        <f t="shared" si="50"/>
        <v>0</v>
      </c>
      <c r="AY38" s="43">
        <f t="shared" si="51"/>
        <v>0</v>
      </c>
      <c r="AZ38" s="43">
        <f t="shared" si="52"/>
        <v>0</v>
      </c>
      <c r="BA38" s="43">
        <f t="shared" si="53"/>
        <v>0</v>
      </c>
      <c r="BB38" s="43">
        <f t="shared" si="54"/>
        <v>0</v>
      </c>
      <c r="BC38" s="44">
        <f t="shared" si="55"/>
        <v>0</v>
      </c>
      <c r="BD38" s="45">
        <f t="shared" si="56"/>
        <v>0</v>
      </c>
      <c r="BE38" s="46">
        <f t="shared" si="57"/>
        <v>0</v>
      </c>
      <c r="BF38" s="46"/>
    </row>
    <row r="39" spans="2:58" s="31" customFormat="1" ht="12.75" hidden="1">
      <c r="B39" s="32">
        <f t="shared" si="28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29"/>
        <v>0</v>
      </c>
      <c r="Z39" s="39">
        <f>IF(Y39=0,0,LOOKUP(Y39,Bodování!$A$2:$A$101,Bodování!$B$2:$B$101))</f>
        <v>0</v>
      </c>
      <c r="AA39" s="39">
        <f t="shared" si="30"/>
        <v>0</v>
      </c>
      <c r="AB39" s="39">
        <f>IF(AA39=0,0,LOOKUP(AA39,Bodování!$A$2:$A$101,Bodování!$B$2:$B$101))</f>
        <v>0</v>
      </c>
      <c r="AC39" s="40">
        <f t="shared" si="31"/>
      </c>
      <c r="AD39" s="41">
        <f t="shared" si="32"/>
      </c>
      <c r="AE39" s="42"/>
      <c r="AF39" s="5"/>
      <c r="AG39" s="43">
        <f t="shared" si="33"/>
        <v>0</v>
      </c>
      <c r="AH39" s="43">
        <f t="shared" si="34"/>
        <v>0</v>
      </c>
      <c r="AI39" s="43">
        <f t="shared" si="35"/>
        <v>0</v>
      </c>
      <c r="AJ39" s="43">
        <f t="shared" si="36"/>
        <v>0</v>
      </c>
      <c r="AK39" s="43">
        <f t="shared" si="37"/>
        <v>0</v>
      </c>
      <c r="AL39" s="43">
        <f t="shared" si="38"/>
        <v>0</v>
      </c>
      <c r="AM39" s="43">
        <f t="shared" si="39"/>
        <v>0</v>
      </c>
      <c r="AN39" s="43">
        <f t="shared" si="40"/>
        <v>0</v>
      </c>
      <c r="AO39" s="43">
        <f t="shared" si="41"/>
        <v>0</v>
      </c>
      <c r="AP39" s="43">
        <f t="shared" si="42"/>
        <v>0</v>
      </c>
      <c r="AQ39" s="44">
        <f t="shared" si="43"/>
        <v>0</v>
      </c>
      <c r="AR39" s="44">
        <f t="shared" si="44"/>
        <v>10</v>
      </c>
      <c r="AS39" s="43">
        <f t="shared" si="45"/>
        <v>0</v>
      </c>
      <c r="AT39" s="43">
        <f t="shared" si="46"/>
        <v>0</v>
      </c>
      <c r="AU39" s="43">
        <f t="shared" si="47"/>
        <v>0</v>
      </c>
      <c r="AV39" s="43">
        <f t="shared" si="48"/>
        <v>0</v>
      </c>
      <c r="AW39" s="43">
        <f t="shared" si="49"/>
        <v>0</v>
      </c>
      <c r="AX39" s="43">
        <f t="shared" si="50"/>
        <v>0</v>
      </c>
      <c r="AY39" s="43">
        <f t="shared" si="51"/>
        <v>0</v>
      </c>
      <c r="AZ39" s="43">
        <f t="shared" si="52"/>
        <v>0</v>
      </c>
      <c r="BA39" s="43">
        <f t="shared" si="53"/>
        <v>0</v>
      </c>
      <c r="BB39" s="43">
        <f t="shared" si="54"/>
        <v>0</v>
      </c>
      <c r="BC39" s="44">
        <f t="shared" si="55"/>
        <v>0</v>
      </c>
      <c r="BD39" s="45">
        <f t="shared" si="56"/>
        <v>0</v>
      </c>
      <c r="BE39" s="46">
        <f t="shared" si="57"/>
        <v>0</v>
      </c>
      <c r="BF39" s="46"/>
    </row>
    <row r="40" spans="2:58" s="31" customFormat="1" ht="12.75" hidden="1">
      <c r="B40" s="32">
        <f t="shared" si="28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29"/>
        <v>0</v>
      </c>
      <c r="Z40" s="39">
        <f>IF(Y40=0,0,LOOKUP(Y40,Bodování!$A$2:$A$101,Bodování!$B$2:$B$101))</f>
        <v>0</v>
      </c>
      <c r="AA40" s="39">
        <f t="shared" si="30"/>
        <v>0</v>
      </c>
      <c r="AB40" s="39">
        <f>IF(AA40=0,0,LOOKUP(AA40,Bodování!$A$2:$A$101,Bodování!$B$2:$B$101))</f>
        <v>0</v>
      </c>
      <c r="AC40" s="40">
        <f t="shared" si="31"/>
      </c>
      <c r="AD40" s="41">
        <f t="shared" si="32"/>
      </c>
      <c r="AE40" s="42"/>
      <c r="AF40" s="5"/>
      <c r="AG40" s="43">
        <f t="shared" si="33"/>
        <v>0</v>
      </c>
      <c r="AH40" s="43">
        <f t="shared" si="34"/>
        <v>0</v>
      </c>
      <c r="AI40" s="43">
        <f t="shared" si="35"/>
        <v>0</v>
      </c>
      <c r="AJ40" s="43">
        <f t="shared" si="36"/>
        <v>0</v>
      </c>
      <c r="AK40" s="43">
        <f t="shared" si="37"/>
        <v>0</v>
      </c>
      <c r="AL40" s="43">
        <f t="shared" si="38"/>
        <v>0</v>
      </c>
      <c r="AM40" s="43">
        <f t="shared" si="39"/>
        <v>0</v>
      </c>
      <c r="AN40" s="43">
        <f t="shared" si="40"/>
        <v>0</v>
      </c>
      <c r="AO40" s="43">
        <f t="shared" si="41"/>
        <v>0</v>
      </c>
      <c r="AP40" s="43">
        <f t="shared" si="42"/>
        <v>0</v>
      </c>
      <c r="AQ40" s="44">
        <f t="shared" si="43"/>
        <v>0</v>
      </c>
      <c r="AR40" s="44">
        <f t="shared" si="44"/>
        <v>10</v>
      </c>
      <c r="AS40" s="43">
        <f t="shared" si="45"/>
        <v>0</v>
      </c>
      <c r="AT40" s="43">
        <f t="shared" si="46"/>
        <v>0</v>
      </c>
      <c r="AU40" s="43">
        <f t="shared" si="47"/>
        <v>0</v>
      </c>
      <c r="AV40" s="43">
        <f t="shared" si="48"/>
        <v>0</v>
      </c>
      <c r="AW40" s="43">
        <f t="shared" si="49"/>
        <v>0</v>
      </c>
      <c r="AX40" s="43">
        <f t="shared" si="50"/>
        <v>0</v>
      </c>
      <c r="AY40" s="43">
        <f t="shared" si="51"/>
        <v>0</v>
      </c>
      <c r="AZ40" s="43">
        <f t="shared" si="52"/>
        <v>0</v>
      </c>
      <c r="BA40" s="43">
        <f t="shared" si="53"/>
        <v>0</v>
      </c>
      <c r="BB40" s="43">
        <f t="shared" si="54"/>
        <v>0</v>
      </c>
      <c r="BC40" s="44">
        <f t="shared" si="55"/>
        <v>0</v>
      </c>
      <c r="BD40" s="45">
        <f t="shared" si="56"/>
        <v>0</v>
      </c>
      <c r="BE40" s="46">
        <f t="shared" si="57"/>
        <v>0</v>
      </c>
      <c r="BF40" s="46"/>
    </row>
    <row r="41" spans="2:58" s="31" customFormat="1" ht="12.75" hidden="1">
      <c r="B41" s="32">
        <f t="shared" si="28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29"/>
        <v>0</v>
      </c>
      <c r="Z41" s="39">
        <f>IF(Y41=0,0,LOOKUP(Y41,Bodování!$A$2:$A$101,Bodování!$B$2:$B$101))</f>
        <v>0</v>
      </c>
      <c r="AA41" s="39">
        <f t="shared" si="30"/>
        <v>0</v>
      </c>
      <c r="AB41" s="39">
        <f>IF(AA41=0,0,LOOKUP(AA41,Bodování!$A$2:$A$101,Bodování!$B$2:$B$101))</f>
        <v>0</v>
      </c>
      <c r="AC41" s="40">
        <f t="shared" si="31"/>
      </c>
      <c r="AD41" s="41">
        <f t="shared" si="32"/>
      </c>
      <c r="AE41" s="42"/>
      <c r="AF41" s="5"/>
      <c r="AG41" s="43">
        <f t="shared" si="33"/>
        <v>0</v>
      </c>
      <c r="AH41" s="43">
        <f t="shared" si="34"/>
        <v>0</v>
      </c>
      <c r="AI41" s="43">
        <f t="shared" si="35"/>
        <v>0</v>
      </c>
      <c r="AJ41" s="43">
        <f t="shared" si="36"/>
        <v>0</v>
      </c>
      <c r="AK41" s="43">
        <f t="shared" si="37"/>
        <v>0</v>
      </c>
      <c r="AL41" s="43">
        <f t="shared" si="38"/>
        <v>0</v>
      </c>
      <c r="AM41" s="43">
        <f t="shared" si="39"/>
        <v>0</v>
      </c>
      <c r="AN41" s="43">
        <f t="shared" si="40"/>
        <v>0</v>
      </c>
      <c r="AO41" s="43">
        <f t="shared" si="41"/>
        <v>0</v>
      </c>
      <c r="AP41" s="43">
        <f t="shared" si="42"/>
        <v>0</v>
      </c>
      <c r="AQ41" s="44">
        <f t="shared" si="43"/>
        <v>0</v>
      </c>
      <c r="AR41" s="44">
        <f t="shared" si="44"/>
        <v>10</v>
      </c>
      <c r="AS41" s="43">
        <f t="shared" si="45"/>
        <v>0</v>
      </c>
      <c r="AT41" s="43">
        <f t="shared" si="46"/>
        <v>0</v>
      </c>
      <c r="AU41" s="43">
        <f t="shared" si="47"/>
        <v>0</v>
      </c>
      <c r="AV41" s="43">
        <f t="shared" si="48"/>
        <v>0</v>
      </c>
      <c r="AW41" s="43">
        <f t="shared" si="49"/>
        <v>0</v>
      </c>
      <c r="AX41" s="43">
        <f t="shared" si="50"/>
        <v>0</v>
      </c>
      <c r="AY41" s="43">
        <f t="shared" si="51"/>
        <v>0</v>
      </c>
      <c r="AZ41" s="43">
        <f t="shared" si="52"/>
        <v>0</v>
      </c>
      <c r="BA41" s="43">
        <f t="shared" si="53"/>
        <v>0</v>
      </c>
      <c r="BB41" s="43">
        <f t="shared" si="54"/>
        <v>0</v>
      </c>
      <c r="BC41" s="44">
        <f t="shared" si="55"/>
        <v>0</v>
      </c>
      <c r="BD41" s="45">
        <f t="shared" si="56"/>
        <v>0</v>
      </c>
      <c r="BE41" s="46">
        <f t="shared" si="57"/>
        <v>0</v>
      </c>
      <c r="BF41" s="46"/>
    </row>
    <row r="42" spans="2:58" s="31" customFormat="1" ht="12.75" hidden="1">
      <c r="B42" s="32">
        <f t="shared" si="28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29"/>
        <v>0</v>
      </c>
      <c r="Z42" s="39">
        <f>IF(Y42=0,0,LOOKUP(Y42,Bodování!$A$2:$A$101,Bodování!$B$2:$B$101))</f>
        <v>0</v>
      </c>
      <c r="AA42" s="39">
        <f t="shared" si="30"/>
        <v>0</v>
      </c>
      <c r="AB42" s="39">
        <f>IF(AA42=0,0,LOOKUP(AA42,Bodování!$A$2:$A$101,Bodování!$B$2:$B$101))</f>
        <v>0</v>
      </c>
      <c r="AC42" s="40">
        <f t="shared" si="31"/>
      </c>
      <c r="AD42" s="41">
        <f t="shared" si="32"/>
      </c>
      <c r="AE42" s="42"/>
      <c r="AF42" s="5"/>
      <c r="AG42" s="43">
        <f t="shared" si="33"/>
        <v>0</v>
      </c>
      <c r="AH42" s="43">
        <f t="shared" si="34"/>
        <v>0</v>
      </c>
      <c r="AI42" s="43">
        <f t="shared" si="35"/>
        <v>0</v>
      </c>
      <c r="AJ42" s="43">
        <f t="shared" si="36"/>
        <v>0</v>
      </c>
      <c r="AK42" s="43">
        <f t="shared" si="37"/>
        <v>0</v>
      </c>
      <c r="AL42" s="43">
        <f t="shared" si="38"/>
        <v>0</v>
      </c>
      <c r="AM42" s="43">
        <f t="shared" si="39"/>
        <v>0</v>
      </c>
      <c r="AN42" s="43">
        <f t="shared" si="40"/>
        <v>0</v>
      </c>
      <c r="AO42" s="43">
        <f t="shared" si="41"/>
        <v>0</v>
      </c>
      <c r="AP42" s="43">
        <f t="shared" si="42"/>
        <v>0</v>
      </c>
      <c r="AQ42" s="44">
        <f t="shared" si="43"/>
        <v>0</v>
      </c>
      <c r="AR42" s="44">
        <f t="shared" si="44"/>
        <v>10</v>
      </c>
      <c r="AS42" s="43">
        <f t="shared" si="45"/>
        <v>0</v>
      </c>
      <c r="AT42" s="43">
        <f t="shared" si="46"/>
        <v>0</v>
      </c>
      <c r="AU42" s="43">
        <f t="shared" si="47"/>
        <v>0</v>
      </c>
      <c r="AV42" s="43">
        <f t="shared" si="48"/>
        <v>0</v>
      </c>
      <c r="AW42" s="43">
        <f t="shared" si="49"/>
        <v>0</v>
      </c>
      <c r="AX42" s="43">
        <f t="shared" si="50"/>
        <v>0</v>
      </c>
      <c r="AY42" s="43">
        <f t="shared" si="51"/>
        <v>0</v>
      </c>
      <c r="AZ42" s="43">
        <f t="shared" si="52"/>
        <v>0</v>
      </c>
      <c r="BA42" s="43">
        <f t="shared" si="53"/>
        <v>0</v>
      </c>
      <c r="BB42" s="43">
        <f t="shared" si="54"/>
        <v>0</v>
      </c>
      <c r="BC42" s="44">
        <f t="shared" si="55"/>
        <v>0</v>
      </c>
      <c r="BD42" s="45">
        <f t="shared" si="56"/>
        <v>0</v>
      </c>
      <c r="BE42" s="46">
        <f t="shared" si="57"/>
        <v>0</v>
      </c>
      <c r="BF42" s="46"/>
    </row>
    <row r="43" spans="2:58" s="31" customFormat="1" ht="12.75" hidden="1">
      <c r="B43" s="32">
        <f aca="true" t="shared" si="58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59" ref="Y43:Y60">IF(BE43&lt;7,0,AQ43)</f>
        <v>0</v>
      </c>
      <c r="Z43" s="39">
        <f>IF(Y43=0,0,LOOKUP(Y43,Bodování!$A$2:$A$101,Bodování!$B$2:$B$101))</f>
        <v>0</v>
      </c>
      <c r="AA43" s="39">
        <f aca="true" t="shared" si="60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61" ref="AC43:AC60">IF(C43&gt;0,E43+G43+I43+K43+M43+O43+Q43+S43+U43+W43-Y43-AA43,"")</f>
      </c>
      <c r="AD43" s="41">
        <f aca="true" t="shared" si="62" ref="AD43:AD60">IF(C43&gt;0,F43+H43+J43+L43+N43+P43+R43+T43+V43+X43-Z43-AB43,"")</f>
      </c>
      <c r="AE43" s="42"/>
      <c r="AF43" s="5"/>
      <c r="AG43" s="43">
        <f aca="true" t="shared" si="63" ref="AG43:AG60">E43</f>
        <v>0</v>
      </c>
      <c r="AH43" s="43">
        <f aca="true" t="shared" si="64" ref="AH43:AH60">G43</f>
        <v>0</v>
      </c>
      <c r="AI43" s="43">
        <f aca="true" t="shared" si="65" ref="AI43:AI60">I43</f>
        <v>0</v>
      </c>
      <c r="AJ43" s="43">
        <f aca="true" t="shared" si="66" ref="AJ43:AJ60">K43</f>
        <v>0</v>
      </c>
      <c r="AK43" s="43">
        <f aca="true" t="shared" si="67" ref="AK43:AK60">M43</f>
        <v>0</v>
      </c>
      <c r="AL43" s="43">
        <f aca="true" t="shared" si="68" ref="AL43:AL60">O43</f>
        <v>0</v>
      </c>
      <c r="AM43" s="43">
        <f aca="true" t="shared" si="69" ref="AM43:AM60">Q43</f>
        <v>0</v>
      </c>
      <c r="AN43" s="43">
        <f aca="true" t="shared" si="70" ref="AN43:AN60">S43</f>
        <v>0</v>
      </c>
      <c r="AO43" s="43">
        <f aca="true" t="shared" si="71" ref="AO43:AO60">U43</f>
        <v>0</v>
      </c>
      <c r="AP43" s="43">
        <f aca="true" t="shared" si="72" ref="AP43:AP60">W43</f>
        <v>0</v>
      </c>
      <c r="AQ43" s="44">
        <f aca="true" t="shared" si="73" ref="AQ43:AQ60">MAX(AG43:AP43)</f>
        <v>0</v>
      </c>
      <c r="AR43" s="44">
        <f aca="true" t="shared" si="74" ref="AR43:AR60">COUNTIF(AG43:AP43,AQ43)</f>
        <v>10</v>
      </c>
      <c r="AS43" s="43">
        <f aca="true" t="shared" si="75" ref="AS43:AS60">IF(AQ43=AG43,0,AG43)</f>
        <v>0</v>
      </c>
      <c r="AT43" s="43">
        <f aca="true" t="shared" si="76" ref="AT43:AT60">IF(AQ43=AH43,0,AH43)</f>
        <v>0</v>
      </c>
      <c r="AU43" s="43">
        <f aca="true" t="shared" si="77" ref="AU43:AU60">IF(AQ43=AI43,0,AI43)</f>
        <v>0</v>
      </c>
      <c r="AV43" s="43">
        <f aca="true" t="shared" si="78" ref="AV43:AV60">IF(AQ43=AJ43,0,AJ43)</f>
        <v>0</v>
      </c>
      <c r="AW43" s="43">
        <f aca="true" t="shared" si="79" ref="AW43:AW60">IF(AQ43=AK43,0,AK43)</f>
        <v>0</v>
      </c>
      <c r="AX43" s="43">
        <f aca="true" t="shared" si="80" ref="AX43:AX60">IF(AQ43=AL43,0,AL43)</f>
        <v>0</v>
      </c>
      <c r="AY43" s="43">
        <f aca="true" t="shared" si="81" ref="AY43:AY60">IF(AQ43=AM43,0,AM43)</f>
        <v>0</v>
      </c>
      <c r="AZ43" s="43">
        <f aca="true" t="shared" si="82" ref="AZ43:AZ60">IF(AQ43=AN43,0,AN43)</f>
        <v>0</v>
      </c>
      <c r="BA43" s="43">
        <f aca="true" t="shared" si="83" ref="BA43:BA60">IF(AQ43=AO43,0,AO43)</f>
        <v>0</v>
      </c>
      <c r="BB43" s="43">
        <f aca="true" t="shared" si="84" ref="BB43:BB60">IF(AQ43=AP43,0,AP43)</f>
        <v>0</v>
      </c>
      <c r="BC43" s="44">
        <f aca="true" t="shared" si="85" ref="BC43:BC60">MAX(AS43:BB43)</f>
        <v>0</v>
      </c>
      <c r="BD43" s="45">
        <f aca="true" t="shared" si="86" ref="BD43:BD60">IF(C43="",0,1)</f>
        <v>0</v>
      </c>
      <c r="BE43" s="46">
        <f aca="true" t="shared" si="87" ref="BE43:BE60">10-(COUNTIF(AG43:AP43,0))</f>
        <v>0</v>
      </c>
      <c r="BF43" s="46"/>
    </row>
    <row r="44" spans="2:58" s="31" customFormat="1" ht="12.75" hidden="1">
      <c r="B44" s="32">
        <f t="shared" si="58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59"/>
        <v>0</v>
      </c>
      <c r="Z44" s="39">
        <f>IF(Y44=0,0,LOOKUP(Y44,Bodování!$A$2:$A$101,Bodování!$B$2:$B$101))</f>
        <v>0</v>
      </c>
      <c r="AA44" s="39">
        <f t="shared" si="60"/>
        <v>0</v>
      </c>
      <c r="AB44" s="39">
        <f>IF(AA44=0,0,LOOKUP(AA44,Bodování!$A$2:$A$101,Bodování!$B$2:$B$101))</f>
        <v>0</v>
      </c>
      <c r="AC44" s="40">
        <f t="shared" si="61"/>
      </c>
      <c r="AD44" s="41">
        <f t="shared" si="62"/>
      </c>
      <c r="AE44" s="42"/>
      <c r="AF44" s="5"/>
      <c r="AG44" s="43">
        <f t="shared" si="63"/>
        <v>0</v>
      </c>
      <c r="AH44" s="43">
        <f t="shared" si="64"/>
        <v>0</v>
      </c>
      <c r="AI44" s="43">
        <f t="shared" si="65"/>
        <v>0</v>
      </c>
      <c r="AJ44" s="43">
        <f t="shared" si="66"/>
        <v>0</v>
      </c>
      <c r="AK44" s="43">
        <f t="shared" si="67"/>
        <v>0</v>
      </c>
      <c r="AL44" s="43">
        <f t="shared" si="68"/>
        <v>0</v>
      </c>
      <c r="AM44" s="43">
        <f t="shared" si="69"/>
        <v>0</v>
      </c>
      <c r="AN44" s="43">
        <f t="shared" si="70"/>
        <v>0</v>
      </c>
      <c r="AO44" s="43">
        <f t="shared" si="71"/>
        <v>0</v>
      </c>
      <c r="AP44" s="43">
        <f t="shared" si="72"/>
        <v>0</v>
      </c>
      <c r="AQ44" s="44">
        <f t="shared" si="73"/>
        <v>0</v>
      </c>
      <c r="AR44" s="44">
        <f t="shared" si="74"/>
        <v>10</v>
      </c>
      <c r="AS44" s="43">
        <f t="shared" si="75"/>
        <v>0</v>
      </c>
      <c r="AT44" s="43">
        <f t="shared" si="76"/>
        <v>0</v>
      </c>
      <c r="AU44" s="43">
        <f t="shared" si="77"/>
        <v>0</v>
      </c>
      <c r="AV44" s="43">
        <f t="shared" si="78"/>
        <v>0</v>
      </c>
      <c r="AW44" s="43">
        <f t="shared" si="79"/>
        <v>0</v>
      </c>
      <c r="AX44" s="43">
        <f t="shared" si="80"/>
        <v>0</v>
      </c>
      <c r="AY44" s="43">
        <f t="shared" si="81"/>
        <v>0</v>
      </c>
      <c r="AZ44" s="43">
        <f t="shared" si="82"/>
        <v>0</v>
      </c>
      <c r="BA44" s="43">
        <f t="shared" si="83"/>
        <v>0</v>
      </c>
      <c r="BB44" s="43">
        <f t="shared" si="84"/>
        <v>0</v>
      </c>
      <c r="BC44" s="44">
        <f t="shared" si="85"/>
        <v>0</v>
      </c>
      <c r="BD44" s="45">
        <f t="shared" si="86"/>
        <v>0</v>
      </c>
      <c r="BE44" s="46">
        <f t="shared" si="87"/>
        <v>0</v>
      </c>
      <c r="BF44" s="46"/>
    </row>
    <row r="45" spans="2:58" s="31" customFormat="1" ht="12.75" hidden="1">
      <c r="B45" s="32">
        <f t="shared" si="58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59"/>
        <v>0</v>
      </c>
      <c r="Z45" s="39">
        <f>IF(Y45=0,0,LOOKUP(Y45,Bodování!$A$2:$A$101,Bodování!$B$2:$B$101))</f>
        <v>0</v>
      </c>
      <c r="AA45" s="39">
        <f t="shared" si="60"/>
        <v>0</v>
      </c>
      <c r="AB45" s="39">
        <f>IF(AA45=0,0,LOOKUP(AA45,Bodování!$A$2:$A$101,Bodování!$B$2:$B$101))</f>
        <v>0</v>
      </c>
      <c r="AC45" s="40">
        <f t="shared" si="61"/>
      </c>
      <c r="AD45" s="41">
        <f t="shared" si="62"/>
      </c>
      <c r="AE45" s="42"/>
      <c r="AF45" s="5"/>
      <c r="AG45" s="43">
        <f t="shared" si="63"/>
        <v>0</v>
      </c>
      <c r="AH45" s="43">
        <f t="shared" si="64"/>
        <v>0</v>
      </c>
      <c r="AI45" s="43">
        <f t="shared" si="65"/>
        <v>0</v>
      </c>
      <c r="AJ45" s="43">
        <f t="shared" si="66"/>
        <v>0</v>
      </c>
      <c r="AK45" s="43">
        <f t="shared" si="67"/>
        <v>0</v>
      </c>
      <c r="AL45" s="43">
        <f t="shared" si="68"/>
        <v>0</v>
      </c>
      <c r="AM45" s="43">
        <f t="shared" si="69"/>
        <v>0</v>
      </c>
      <c r="AN45" s="43">
        <f t="shared" si="70"/>
        <v>0</v>
      </c>
      <c r="AO45" s="43">
        <f t="shared" si="71"/>
        <v>0</v>
      </c>
      <c r="AP45" s="43">
        <f t="shared" si="72"/>
        <v>0</v>
      </c>
      <c r="AQ45" s="44">
        <f t="shared" si="73"/>
        <v>0</v>
      </c>
      <c r="AR45" s="44">
        <f t="shared" si="74"/>
        <v>10</v>
      </c>
      <c r="AS45" s="43">
        <f t="shared" si="75"/>
        <v>0</v>
      </c>
      <c r="AT45" s="43">
        <f t="shared" si="76"/>
        <v>0</v>
      </c>
      <c r="AU45" s="43">
        <f t="shared" si="77"/>
        <v>0</v>
      </c>
      <c r="AV45" s="43">
        <f t="shared" si="78"/>
        <v>0</v>
      </c>
      <c r="AW45" s="43">
        <f t="shared" si="79"/>
        <v>0</v>
      </c>
      <c r="AX45" s="43">
        <f t="shared" si="80"/>
        <v>0</v>
      </c>
      <c r="AY45" s="43">
        <f t="shared" si="81"/>
        <v>0</v>
      </c>
      <c r="AZ45" s="43">
        <f t="shared" si="82"/>
        <v>0</v>
      </c>
      <c r="BA45" s="43">
        <f t="shared" si="83"/>
        <v>0</v>
      </c>
      <c r="BB45" s="43">
        <f t="shared" si="84"/>
        <v>0</v>
      </c>
      <c r="BC45" s="44">
        <f t="shared" si="85"/>
        <v>0</v>
      </c>
      <c r="BD45" s="45">
        <f t="shared" si="86"/>
        <v>0</v>
      </c>
      <c r="BE45" s="46">
        <f t="shared" si="87"/>
        <v>0</v>
      </c>
      <c r="BF45" s="46"/>
    </row>
    <row r="46" spans="2:58" s="31" customFormat="1" ht="12.75" hidden="1">
      <c r="B46" s="32">
        <f t="shared" si="58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59"/>
        <v>0</v>
      </c>
      <c r="Z46" s="39">
        <f>IF(Y46=0,0,LOOKUP(Y46,Bodování!$A$2:$A$101,Bodování!$B$2:$B$101))</f>
        <v>0</v>
      </c>
      <c r="AA46" s="39">
        <f t="shared" si="60"/>
        <v>0</v>
      </c>
      <c r="AB46" s="39">
        <f>IF(AA46=0,0,LOOKUP(AA46,Bodování!$A$2:$A$101,Bodování!$B$2:$B$101))</f>
        <v>0</v>
      </c>
      <c r="AC46" s="40">
        <f t="shared" si="61"/>
      </c>
      <c r="AD46" s="41">
        <f t="shared" si="62"/>
      </c>
      <c r="AE46" s="42"/>
      <c r="AF46" s="5"/>
      <c r="AG46" s="43">
        <f t="shared" si="63"/>
        <v>0</v>
      </c>
      <c r="AH46" s="43">
        <f t="shared" si="64"/>
        <v>0</v>
      </c>
      <c r="AI46" s="43">
        <f t="shared" si="65"/>
        <v>0</v>
      </c>
      <c r="AJ46" s="43">
        <f t="shared" si="66"/>
        <v>0</v>
      </c>
      <c r="AK46" s="43">
        <f t="shared" si="67"/>
        <v>0</v>
      </c>
      <c r="AL46" s="43">
        <f t="shared" si="68"/>
        <v>0</v>
      </c>
      <c r="AM46" s="43">
        <f t="shared" si="69"/>
        <v>0</v>
      </c>
      <c r="AN46" s="43">
        <f t="shared" si="70"/>
        <v>0</v>
      </c>
      <c r="AO46" s="43">
        <f t="shared" si="71"/>
        <v>0</v>
      </c>
      <c r="AP46" s="43">
        <f t="shared" si="72"/>
        <v>0</v>
      </c>
      <c r="AQ46" s="44">
        <f t="shared" si="73"/>
        <v>0</v>
      </c>
      <c r="AR46" s="44">
        <f t="shared" si="74"/>
        <v>10</v>
      </c>
      <c r="AS46" s="43">
        <f t="shared" si="75"/>
        <v>0</v>
      </c>
      <c r="AT46" s="43">
        <f t="shared" si="76"/>
        <v>0</v>
      </c>
      <c r="AU46" s="43">
        <f t="shared" si="77"/>
        <v>0</v>
      </c>
      <c r="AV46" s="43">
        <f t="shared" si="78"/>
        <v>0</v>
      </c>
      <c r="AW46" s="43">
        <f t="shared" si="79"/>
        <v>0</v>
      </c>
      <c r="AX46" s="43">
        <f t="shared" si="80"/>
        <v>0</v>
      </c>
      <c r="AY46" s="43">
        <f t="shared" si="81"/>
        <v>0</v>
      </c>
      <c r="AZ46" s="43">
        <f t="shared" si="82"/>
        <v>0</v>
      </c>
      <c r="BA46" s="43">
        <f t="shared" si="83"/>
        <v>0</v>
      </c>
      <c r="BB46" s="43">
        <f t="shared" si="84"/>
        <v>0</v>
      </c>
      <c r="BC46" s="44">
        <f t="shared" si="85"/>
        <v>0</v>
      </c>
      <c r="BD46" s="45">
        <f t="shared" si="86"/>
        <v>0</v>
      </c>
      <c r="BE46" s="46">
        <f t="shared" si="87"/>
        <v>0</v>
      </c>
      <c r="BF46" s="46"/>
    </row>
    <row r="47" spans="2:58" s="31" customFormat="1" ht="12.75" hidden="1">
      <c r="B47" s="32">
        <f t="shared" si="58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59"/>
        <v>0</v>
      </c>
      <c r="Z47" s="39">
        <f>IF(Y47=0,0,LOOKUP(Y47,Bodování!$A$2:$A$101,Bodování!$B$2:$B$101))</f>
        <v>0</v>
      </c>
      <c r="AA47" s="39">
        <f t="shared" si="60"/>
        <v>0</v>
      </c>
      <c r="AB47" s="39">
        <f>IF(AA47=0,0,LOOKUP(AA47,Bodování!$A$2:$A$101,Bodování!$B$2:$B$101))</f>
        <v>0</v>
      </c>
      <c r="AC47" s="40">
        <f t="shared" si="61"/>
      </c>
      <c r="AD47" s="41">
        <f t="shared" si="62"/>
      </c>
      <c r="AE47" s="42"/>
      <c r="AF47" s="5"/>
      <c r="AG47" s="43">
        <f t="shared" si="63"/>
        <v>0</v>
      </c>
      <c r="AH47" s="43">
        <f t="shared" si="64"/>
        <v>0</v>
      </c>
      <c r="AI47" s="43">
        <f t="shared" si="65"/>
        <v>0</v>
      </c>
      <c r="AJ47" s="43">
        <f t="shared" si="66"/>
        <v>0</v>
      </c>
      <c r="AK47" s="43">
        <f t="shared" si="67"/>
        <v>0</v>
      </c>
      <c r="AL47" s="43">
        <f t="shared" si="68"/>
        <v>0</v>
      </c>
      <c r="AM47" s="43">
        <f t="shared" si="69"/>
        <v>0</v>
      </c>
      <c r="AN47" s="43">
        <f t="shared" si="70"/>
        <v>0</v>
      </c>
      <c r="AO47" s="43">
        <f t="shared" si="71"/>
        <v>0</v>
      </c>
      <c r="AP47" s="43">
        <f t="shared" si="72"/>
        <v>0</v>
      </c>
      <c r="AQ47" s="44">
        <f t="shared" si="73"/>
        <v>0</v>
      </c>
      <c r="AR47" s="44">
        <f t="shared" si="74"/>
        <v>10</v>
      </c>
      <c r="AS47" s="43">
        <f t="shared" si="75"/>
        <v>0</v>
      </c>
      <c r="AT47" s="43">
        <f t="shared" si="76"/>
        <v>0</v>
      </c>
      <c r="AU47" s="43">
        <f t="shared" si="77"/>
        <v>0</v>
      </c>
      <c r="AV47" s="43">
        <f t="shared" si="78"/>
        <v>0</v>
      </c>
      <c r="AW47" s="43">
        <f t="shared" si="79"/>
        <v>0</v>
      </c>
      <c r="AX47" s="43">
        <f t="shared" si="80"/>
        <v>0</v>
      </c>
      <c r="AY47" s="43">
        <f t="shared" si="81"/>
        <v>0</v>
      </c>
      <c r="AZ47" s="43">
        <f t="shared" si="82"/>
        <v>0</v>
      </c>
      <c r="BA47" s="43">
        <f t="shared" si="83"/>
        <v>0</v>
      </c>
      <c r="BB47" s="43">
        <f t="shared" si="84"/>
        <v>0</v>
      </c>
      <c r="BC47" s="44">
        <f t="shared" si="85"/>
        <v>0</v>
      </c>
      <c r="BD47" s="45">
        <f t="shared" si="86"/>
        <v>0</v>
      </c>
      <c r="BE47" s="46">
        <f t="shared" si="87"/>
        <v>0</v>
      </c>
      <c r="BF47" s="46"/>
    </row>
    <row r="48" spans="2:58" s="31" customFormat="1" ht="12.75" hidden="1">
      <c r="B48" s="32">
        <f t="shared" si="58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59"/>
        <v>0</v>
      </c>
      <c r="Z48" s="39">
        <f>IF(Y48=0,0,LOOKUP(Y48,Bodování!$A$2:$A$101,Bodování!$B$2:$B$101))</f>
        <v>0</v>
      </c>
      <c r="AA48" s="39">
        <f t="shared" si="60"/>
        <v>0</v>
      </c>
      <c r="AB48" s="39">
        <f>IF(AA48=0,0,LOOKUP(AA48,Bodování!$A$2:$A$101,Bodování!$B$2:$B$101))</f>
        <v>0</v>
      </c>
      <c r="AC48" s="40">
        <f t="shared" si="61"/>
      </c>
      <c r="AD48" s="41">
        <f t="shared" si="62"/>
      </c>
      <c r="AE48" s="42"/>
      <c r="AF48" s="5"/>
      <c r="AG48" s="43">
        <f t="shared" si="63"/>
        <v>0</v>
      </c>
      <c r="AH48" s="43">
        <f t="shared" si="64"/>
        <v>0</v>
      </c>
      <c r="AI48" s="43">
        <f t="shared" si="65"/>
        <v>0</v>
      </c>
      <c r="AJ48" s="43">
        <f t="shared" si="66"/>
        <v>0</v>
      </c>
      <c r="AK48" s="43">
        <f t="shared" si="67"/>
        <v>0</v>
      </c>
      <c r="AL48" s="43">
        <f t="shared" si="68"/>
        <v>0</v>
      </c>
      <c r="AM48" s="43">
        <f t="shared" si="69"/>
        <v>0</v>
      </c>
      <c r="AN48" s="43">
        <f t="shared" si="70"/>
        <v>0</v>
      </c>
      <c r="AO48" s="43">
        <f t="shared" si="71"/>
        <v>0</v>
      </c>
      <c r="AP48" s="43">
        <f t="shared" si="72"/>
        <v>0</v>
      </c>
      <c r="AQ48" s="44">
        <f t="shared" si="73"/>
        <v>0</v>
      </c>
      <c r="AR48" s="44">
        <f t="shared" si="74"/>
        <v>10</v>
      </c>
      <c r="AS48" s="43">
        <f t="shared" si="75"/>
        <v>0</v>
      </c>
      <c r="AT48" s="43">
        <f t="shared" si="76"/>
        <v>0</v>
      </c>
      <c r="AU48" s="43">
        <f t="shared" si="77"/>
        <v>0</v>
      </c>
      <c r="AV48" s="43">
        <f t="shared" si="78"/>
        <v>0</v>
      </c>
      <c r="AW48" s="43">
        <f t="shared" si="79"/>
        <v>0</v>
      </c>
      <c r="AX48" s="43">
        <f t="shared" si="80"/>
        <v>0</v>
      </c>
      <c r="AY48" s="43">
        <f t="shared" si="81"/>
        <v>0</v>
      </c>
      <c r="AZ48" s="43">
        <f t="shared" si="82"/>
        <v>0</v>
      </c>
      <c r="BA48" s="43">
        <f t="shared" si="83"/>
        <v>0</v>
      </c>
      <c r="BB48" s="43">
        <f t="shared" si="84"/>
        <v>0</v>
      </c>
      <c r="BC48" s="44">
        <f t="shared" si="85"/>
        <v>0</v>
      </c>
      <c r="BD48" s="45">
        <f t="shared" si="86"/>
        <v>0</v>
      </c>
      <c r="BE48" s="46">
        <f t="shared" si="87"/>
        <v>0</v>
      </c>
      <c r="BF48" s="46"/>
    </row>
    <row r="49" spans="2:58" s="31" customFormat="1" ht="12.75" hidden="1">
      <c r="B49" s="32">
        <f t="shared" si="58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59"/>
        <v>0</v>
      </c>
      <c r="Z49" s="39">
        <f>IF(Y49=0,0,LOOKUP(Y49,Bodování!$A$2:$A$101,Bodování!$B$2:$B$101))</f>
        <v>0</v>
      </c>
      <c r="AA49" s="39">
        <f t="shared" si="60"/>
        <v>0</v>
      </c>
      <c r="AB49" s="39">
        <f>IF(AA49=0,0,LOOKUP(AA49,Bodování!$A$2:$A$101,Bodování!$B$2:$B$101))</f>
        <v>0</v>
      </c>
      <c r="AC49" s="40">
        <f t="shared" si="61"/>
      </c>
      <c r="AD49" s="41">
        <f t="shared" si="62"/>
      </c>
      <c r="AE49" s="42"/>
      <c r="AF49" s="5"/>
      <c r="AG49" s="43">
        <f t="shared" si="63"/>
        <v>0</v>
      </c>
      <c r="AH49" s="43">
        <f t="shared" si="64"/>
        <v>0</v>
      </c>
      <c r="AI49" s="43">
        <f t="shared" si="65"/>
        <v>0</v>
      </c>
      <c r="AJ49" s="43">
        <f t="shared" si="66"/>
        <v>0</v>
      </c>
      <c r="AK49" s="43">
        <f t="shared" si="67"/>
        <v>0</v>
      </c>
      <c r="AL49" s="43">
        <f t="shared" si="68"/>
        <v>0</v>
      </c>
      <c r="AM49" s="43">
        <f t="shared" si="69"/>
        <v>0</v>
      </c>
      <c r="AN49" s="43">
        <f t="shared" si="70"/>
        <v>0</v>
      </c>
      <c r="AO49" s="43">
        <f t="shared" si="71"/>
        <v>0</v>
      </c>
      <c r="AP49" s="43">
        <f t="shared" si="72"/>
        <v>0</v>
      </c>
      <c r="AQ49" s="44">
        <f t="shared" si="73"/>
        <v>0</v>
      </c>
      <c r="AR49" s="44">
        <f t="shared" si="74"/>
        <v>10</v>
      </c>
      <c r="AS49" s="43">
        <f t="shared" si="75"/>
        <v>0</v>
      </c>
      <c r="AT49" s="43">
        <f t="shared" si="76"/>
        <v>0</v>
      </c>
      <c r="AU49" s="43">
        <f t="shared" si="77"/>
        <v>0</v>
      </c>
      <c r="AV49" s="43">
        <f t="shared" si="78"/>
        <v>0</v>
      </c>
      <c r="AW49" s="43">
        <f t="shared" si="79"/>
        <v>0</v>
      </c>
      <c r="AX49" s="43">
        <f t="shared" si="80"/>
        <v>0</v>
      </c>
      <c r="AY49" s="43">
        <f t="shared" si="81"/>
        <v>0</v>
      </c>
      <c r="AZ49" s="43">
        <f t="shared" si="82"/>
        <v>0</v>
      </c>
      <c r="BA49" s="43">
        <f t="shared" si="83"/>
        <v>0</v>
      </c>
      <c r="BB49" s="43">
        <f t="shared" si="84"/>
        <v>0</v>
      </c>
      <c r="BC49" s="44">
        <f t="shared" si="85"/>
        <v>0</v>
      </c>
      <c r="BD49" s="45">
        <f t="shared" si="86"/>
        <v>0</v>
      </c>
      <c r="BE49" s="46">
        <f t="shared" si="87"/>
        <v>0</v>
      </c>
      <c r="BF49" s="46"/>
    </row>
    <row r="50" spans="2:58" s="31" customFormat="1" ht="12.75" hidden="1">
      <c r="B50" s="32">
        <f t="shared" si="58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59"/>
        <v>0</v>
      </c>
      <c r="Z50" s="39">
        <f>IF(Y50=0,0,LOOKUP(Y50,Bodování!$A$2:$A$101,Bodování!$B$2:$B$101))</f>
        <v>0</v>
      </c>
      <c r="AA50" s="39">
        <f t="shared" si="60"/>
        <v>0</v>
      </c>
      <c r="AB50" s="39">
        <f>IF(AA50=0,0,LOOKUP(AA50,Bodování!$A$2:$A$101,Bodování!$B$2:$B$101))</f>
        <v>0</v>
      </c>
      <c r="AC50" s="40">
        <f t="shared" si="61"/>
      </c>
      <c r="AD50" s="41">
        <f t="shared" si="62"/>
      </c>
      <c r="AE50" s="42"/>
      <c r="AF50" s="5"/>
      <c r="AG50" s="43">
        <f t="shared" si="63"/>
        <v>0</v>
      </c>
      <c r="AH50" s="43">
        <f t="shared" si="64"/>
        <v>0</v>
      </c>
      <c r="AI50" s="43">
        <f t="shared" si="65"/>
        <v>0</v>
      </c>
      <c r="AJ50" s="43">
        <f t="shared" si="66"/>
        <v>0</v>
      </c>
      <c r="AK50" s="43">
        <f t="shared" si="67"/>
        <v>0</v>
      </c>
      <c r="AL50" s="43">
        <f t="shared" si="68"/>
        <v>0</v>
      </c>
      <c r="AM50" s="43">
        <f t="shared" si="69"/>
        <v>0</v>
      </c>
      <c r="AN50" s="43">
        <f t="shared" si="70"/>
        <v>0</v>
      </c>
      <c r="AO50" s="43">
        <f t="shared" si="71"/>
        <v>0</v>
      </c>
      <c r="AP50" s="43">
        <f t="shared" si="72"/>
        <v>0</v>
      </c>
      <c r="AQ50" s="44">
        <f t="shared" si="73"/>
        <v>0</v>
      </c>
      <c r="AR50" s="44">
        <f t="shared" si="74"/>
        <v>10</v>
      </c>
      <c r="AS50" s="43">
        <f t="shared" si="75"/>
        <v>0</v>
      </c>
      <c r="AT50" s="43">
        <f t="shared" si="76"/>
        <v>0</v>
      </c>
      <c r="AU50" s="43">
        <f t="shared" si="77"/>
        <v>0</v>
      </c>
      <c r="AV50" s="43">
        <f t="shared" si="78"/>
        <v>0</v>
      </c>
      <c r="AW50" s="43">
        <f t="shared" si="79"/>
        <v>0</v>
      </c>
      <c r="AX50" s="43">
        <f t="shared" si="80"/>
        <v>0</v>
      </c>
      <c r="AY50" s="43">
        <f t="shared" si="81"/>
        <v>0</v>
      </c>
      <c r="AZ50" s="43">
        <f t="shared" si="82"/>
        <v>0</v>
      </c>
      <c r="BA50" s="43">
        <f t="shared" si="83"/>
        <v>0</v>
      </c>
      <c r="BB50" s="43">
        <f t="shared" si="84"/>
        <v>0</v>
      </c>
      <c r="BC50" s="44">
        <f t="shared" si="85"/>
        <v>0</v>
      </c>
      <c r="BD50" s="45">
        <f t="shared" si="86"/>
        <v>0</v>
      </c>
      <c r="BE50" s="46">
        <f t="shared" si="87"/>
        <v>0</v>
      </c>
      <c r="BF50" s="46"/>
    </row>
    <row r="51" spans="2:58" s="31" customFormat="1" ht="12.75" hidden="1">
      <c r="B51" s="32">
        <f t="shared" si="58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59"/>
        <v>0</v>
      </c>
      <c r="Z51" s="39">
        <f>IF(Y51=0,0,LOOKUP(Y51,Bodování!$A$2:$A$101,Bodování!$B$2:$B$101))</f>
        <v>0</v>
      </c>
      <c r="AA51" s="39">
        <f t="shared" si="60"/>
        <v>0</v>
      </c>
      <c r="AB51" s="39">
        <f>IF(AA51=0,0,LOOKUP(AA51,Bodování!$A$2:$A$101,Bodování!$B$2:$B$101))</f>
        <v>0</v>
      </c>
      <c r="AC51" s="40">
        <f t="shared" si="61"/>
      </c>
      <c r="AD51" s="41">
        <f t="shared" si="62"/>
      </c>
      <c r="AE51" s="42"/>
      <c r="AF51" s="5"/>
      <c r="AG51" s="43">
        <f t="shared" si="63"/>
        <v>0</v>
      </c>
      <c r="AH51" s="43">
        <f t="shared" si="64"/>
        <v>0</v>
      </c>
      <c r="AI51" s="43">
        <f t="shared" si="65"/>
        <v>0</v>
      </c>
      <c r="AJ51" s="43">
        <f t="shared" si="66"/>
        <v>0</v>
      </c>
      <c r="AK51" s="43">
        <f t="shared" si="67"/>
        <v>0</v>
      </c>
      <c r="AL51" s="43">
        <f t="shared" si="68"/>
        <v>0</v>
      </c>
      <c r="AM51" s="43">
        <f t="shared" si="69"/>
        <v>0</v>
      </c>
      <c r="AN51" s="43">
        <f t="shared" si="70"/>
        <v>0</v>
      </c>
      <c r="AO51" s="43">
        <f t="shared" si="71"/>
        <v>0</v>
      </c>
      <c r="AP51" s="43">
        <f t="shared" si="72"/>
        <v>0</v>
      </c>
      <c r="AQ51" s="44">
        <f t="shared" si="73"/>
        <v>0</v>
      </c>
      <c r="AR51" s="44">
        <f t="shared" si="74"/>
        <v>10</v>
      </c>
      <c r="AS51" s="43">
        <f t="shared" si="75"/>
        <v>0</v>
      </c>
      <c r="AT51" s="43">
        <f t="shared" si="76"/>
        <v>0</v>
      </c>
      <c r="AU51" s="43">
        <f t="shared" si="77"/>
        <v>0</v>
      </c>
      <c r="AV51" s="43">
        <f t="shared" si="78"/>
        <v>0</v>
      </c>
      <c r="AW51" s="43">
        <f t="shared" si="79"/>
        <v>0</v>
      </c>
      <c r="AX51" s="43">
        <f t="shared" si="80"/>
        <v>0</v>
      </c>
      <c r="AY51" s="43">
        <f t="shared" si="81"/>
        <v>0</v>
      </c>
      <c r="AZ51" s="43">
        <f t="shared" si="82"/>
        <v>0</v>
      </c>
      <c r="BA51" s="43">
        <f t="shared" si="83"/>
        <v>0</v>
      </c>
      <c r="BB51" s="43">
        <f t="shared" si="84"/>
        <v>0</v>
      </c>
      <c r="BC51" s="44">
        <f t="shared" si="85"/>
        <v>0</v>
      </c>
      <c r="BD51" s="45">
        <f t="shared" si="86"/>
        <v>0</v>
      </c>
      <c r="BE51" s="46">
        <f t="shared" si="87"/>
        <v>0</v>
      </c>
      <c r="BF51" s="46"/>
    </row>
    <row r="52" spans="2:58" s="31" customFormat="1" ht="12.75" hidden="1">
      <c r="B52" s="32">
        <f t="shared" si="58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59"/>
        <v>0</v>
      </c>
      <c r="Z52" s="39">
        <f>IF(Y52=0,0,LOOKUP(Y52,Bodování!$A$2:$A$101,Bodování!$B$2:$B$101))</f>
        <v>0</v>
      </c>
      <c r="AA52" s="39">
        <f t="shared" si="60"/>
        <v>0</v>
      </c>
      <c r="AB52" s="39">
        <f>IF(AA52=0,0,LOOKUP(AA52,Bodování!$A$2:$A$101,Bodování!$B$2:$B$101))</f>
        <v>0</v>
      </c>
      <c r="AC52" s="40">
        <f t="shared" si="61"/>
      </c>
      <c r="AD52" s="41">
        <f t="shared" si="62"/>
      </c>
      <c r="AE52" s="42"/>
      <c r="AF52" s="5"/>
      <c r="AG52" s="43">
        <f t="shared" si="63"/>
        <v>0</v>
      </c>
      <c r="AH52" s="43">
        <f t="shared" si="64"/>
        <v>0</v>
      </c>
      <c r="AI52" s="43">
        <f t="shared" si="65"/>
        <v>0</v>
      </c>
      <c r="AJ52" s="43">
        <f t="shared" si="66"/>
        <v>0</v>
      </c>
      <c r="AK52" s="43">
        <f t="shared" si="67"/>
        <v>0</v>
      </c>
      <c r="AL52" s="43">
        <f t="shared" si="68"/>
        <v>0</v>
      </c>
      <c r="AM52" s="43">
        <f t="shared" si="69"/>
        <v>0</v>
      </c>
      <c r="AN52" s="43">
        <f t="shared" si="70"/>
        <v>0</v>
      </c>
      <c r="AO52" s="43">
        <f t="shared" si="71"/>
        <v>0</v>
      </c>
      <c r="AP52" s="43">
        <f t="shared" si="72"/>
        <v>0</v>
      </c>
      <c r="AQ52" s="44">
        <f t="shared" si="73"/>
        <v>0</v>
      </c>
      <c r="AR52" s="44">
        <f t="shared" si="74"/>
        <v>10</v>
      </c>
      <c r="AS52" s="43">
        <f t="shared" si="75"/>
        <v>0</v>
      </c>
      <c r="AT52" s="43">
        <f t="shared" si="76"/>
        <v>0</v>
      </c>
      <c r="AU52" s="43">
        <f t="shared" si="77"/>
        <v>0</v>
      </c>
      <c r="AV52" s="43">
        <f t="shared" si="78"/>
        <v>0</v>
      </c>
      <c r="AW52" s="43">
        <f t="shared" si="79"/>
        <v>0</v>
      </c>
      <c r="AX52" s="43">
        <f t="shared" si="80"/>
        <v>0</v>
      </c>
      <c r="AY52" s="43">
        <f t="shared" si="81"/>
        <v>0</v>
      </c>
      <c r="AZ52" s="43">
        <f t="shared" si="82"/>
        <v>0</v>
      </c>
      <c r="BA52" s="43">
        <f t="shared" si="83"/>
        <v>0</v>
      </c>
      <c r="BB52" s="43">
        <f t="shared" si="84"/>
        <v>0</v>
      </c>
      <c r="BC52" s="44">
        <f t="shared" si="85"/>
        <v>0</v>
      </c>
      <c r="BD52" s="45">
        <f t="shared" si="86"/>
        <v>0</v>
      </c>
      <c r="BE52" s="46">
        <f t="shared" si="87"/>
        <v>0</v>
      </c>
      <c r="BF52" s="46"/>
    </row>
    <row r="53" spans="2:58" s="31" customFormat="1" ht="12.75" hidden="1">
      <c r="B53" s="32">
        <f t="shared" si="58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59"/>
        <v>0</v>
      </c>
      <c r="Z53" s="39">
        <f>IF(Y53=0,0,LOOKUP(Y53,Bodování!$A$2:$A$101,Bodování!$B$2:$B$101))</f>
        <v>0</v>
      </c>
      <c r="AA53" s="39">
        <f t="shared" si="60"/>
        <v>0</v>
      </c>
      <c r="AB53" s="39">
        <f>IF(AA53=0,0,LOOKUP(AA53,Bodování!$A$2:$A$101,Bodování!$B$2:$B$101))</f>
        <v>0</v>
      </c>
      <c r="AC53" s="40">
        <f t="shared" si="61"/>
      </c>
      <c r="AD53" s="41">
        <f t="shared" si="62"/>
      </c>
      <c r="AE53" s="42"/>
      <c r="AF53" s="5"/>
      <c r="AG53" s="43">
        <f t="shared" si="63"/>
        <v>0</v>
      </c>
      <c r="AH53" s="43">
        <f t="shared" si="64"/>
        <v>0</v>
      </c>
      <c r="AI53" s="43">
        <f t="shared" si="65"/>
        <v>0</v>
      </c>
      <c r="AJ53" s="43">
        <f t="shared" si="66"/>
        <v>0</v>
      </c>
      <c r="AK53" s="43">
        <f t="shared" si="67"/>
        <v>0</v>
      </c>
      <c r="AL53" s="43">
        <f t="shared" si="68"/>
        <v>0</v>
      </c>
      <c r="AM53" s="43">
        <f t="shared" si="69"/>
        <v>0</v>
      </c>
      <c r="AN53" s="43">
        <f t="shared" si="70"/>
        <v>0</v>
      </c>
      <c r="AO53" s="43">
        <f t="shared" si="71"/>
        <v>0</v>
      </c>
      <c r="AP53" s="43">
        <f t="shared" si="72"/>
        <v>0</v>
      </c>
      <c r="AQ53" s="44">
        <f t="shared" si="73"/>
        <v>0</v>
      </c>
      <c r="AR53" s="44">
        <f t="shared" si="74"/>
        <v>10</v>
      </c>
      <c r="AS53" s="43">
        <f t="shared" si="75"/>
        <v>0</v>
      </c>
      <c r="AT53" s="43">
        <f t="shared" si="76"/>
        <v>0</v>
      </c>
      <c r="AU53" s="43">
        <f t="shared" si="77"/>
        <v>0</v>
      </c>
      <c r="AV53" s="43">
        <f t="shared" si="78"/>
        <v>0</v>
      </c>
      <c r="AW53" s="43">
        <f t="shared" si="79"/>
        <v>0</v>
      </c>
      <c r="AX53" s="43">
        <f t="shared" si="80"/>
        <v>0</v>
      </c>
      <c r="AY53" s="43">
        <f t="shared" si="81"/>
        <v>0</v>
      </c>
      <c r="AZ53" s="43">
        <f t="shared" si="82"/>
        <v>0</v>
      </c>
      <c r="BA53" s="43">
        <f t="shared" si="83"/>
        <v>0</v>
      </c>
      <c r="BB53" s="43">
        <f t="shared" si="84"/>
        <v>0</v>
      </c>
      <c r="BC53" s="44">
        <f t="shared" si="85"/>
        <v>0</v>
      </c>
      <c r="BD53" s="45">
        <f t="shared" si="86"/>
        <v>0</v>
      </c>
      <c r="BE53" s="46">
        <f t="shared" si="87"/>
        <v>0</v>
      </c>
      <c r="BF53" s="46"/>
    </row>
    <row r="54" spans="2:58" s="31" customFormat="1" ht="12.75" hidden="1">
      <c r="B54" s="32">
        <f t="shared" si="58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59"/>
        <v>0</v>
      </c>
      <c r="Z54" s="39">
        <f>IF(Y54=0,0,LOOKUP(Y54,Bodování!$A$2:$A$101,Bodování!$B$2:$B$101))</f>
        <v>0</v>
      </c>
      <c r="AA54" s="39">
        <f t="shared" si="60"/>
        <v>0</v>
      </c>
      <c r="AB54" s="39">
        <f>IF(AA54=0,0,LOOKUP(AA54,Bodování!$A$2:$A$101,Bodování!$B$2:$B$101))</f>
        <v>0</v>
      </c>
      <c r="AC54" s="40">
        <f t="shared" si="61"/>
      </c>
      <c r="AD54" s="41">
        <f t="shared" si="62"/>
      </c>
      <c r="AE54" s="42"/>
      <c r="AF54" s="5"/>
      <c r="AG54" s="43">
        <f t="shared" si="63"/>
        <v>0</v>
      </c>
      <c r="AH54" s="43">
        <f t="shared" si="64"/>
        <v>0</v>
      </c>
      <c r="AI54" s="43">
        <f t="shared" si="65"/>
        <v>0</v>
      </c>
      <c r="AJ54" s="43">
        <f t="shared" si="66"/>
        <v>0</v>
      </c>
      <c r="AK54" s="43">
        <f t="shared" si="67"/>
        <v>0</v>
      </c>
      <c r="AL54" s="43">
        <f t="shared" si="68"/>
        <v>0</v>
      </c>
      <c r="AM54" s="43">
        <f t="shared" si="69"/>
        <v>0</v>
      </c>
      <c r="AN54" s="43">
        <f t="shared" si="70"/>
        <v>0</v>
      </c>
      <c r="AO54" s="43">
        <f t="shared" si="71"/>
        <v>0</v>
      </c>
      <c r="AP54" s="43">
        <f t="shared" si="72"/>
        <v>0</v>
      </c>
      <c r="AQ54" s="44">
        <f t="shared" si="73"/>
        <v>0</v>
      </c>
      <c r="AR54" s="44">
        <f t="shared" si="74"/>
        <v>10</v>
      </c>
      <c r="AS54" s="43">
        <f t="shared" si="75"/>
        <v>0</v>
      </c>
      <c r="AT54" s="43">
        <f t="shared" si="76"/>
        <v>0</v>
      </c>
      <c r="AU54" s="43">
        <f t="shared" si="77"/>
        <v>0</v>
      </c>
      <c r="AV54" s="43">
        <f t="shared" si="78"/>
        <v>0</v>
      </c>
      <c r="AW54" s="43">
        <f t="shared" si="79"/>
        <v>0</v>
      </c>
      <c r="AX54" s="43">
        <f t="shared" si="80"/>
        <v>0</v>
      </c>
      <c r="AY54" s="43">
        <f t="shared" si="81"/>
        <v>0</v>
      </c>
      <c r="AZ54" s="43">
        <f t="shared" si="82"/>
        <v>0</v>
      </c>
      <c r="BA54" s="43">
        <f t="shared" si="83"/>
        <v>0</v>
      </c>
      <c r="BB54" s="43">
        <f t="shared" si="84"/>
        <v>0</v>
      </c>
      <c r="BC54" s="44">
        <f t="shared" si="85"/>
        <v>0</v>
      </c>
      <c r="BD54" s="45">
        <f t="shared" si="86"/>
        <v>0</v>
      </c>
      <c r="BE54" s="46">
        <f t="shared" si="87"/>
        <v>0</v>
      </c>
      <c r="BF54" s="46"/>
    </row>
    <row r="55" spans="2:58" s="31" customFormat="1" ht="12.75" hidden="1">
      <c r="B55" s="32">
        <f t="shared" si="58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59"/>
        <v>0</v>
      </c>
      <c r="Z55" s="39">
        <f>IF(Y55=0,0,LOOKUP(Y55,Bodování!$A$2:$A$101,Bodování!$B$2:$B$101))</f>
        <v>0</v>
      </c>
      <c r="AA55" s="39">
        <f t="shared" si="60"/>
        <v>0</v>
      </c>
      <c r="AB55" s="39">
        <f>IF(AA55=0,0,LOOKUP(AA55,Bodování!$A$2:$A$101,Bodování!$B$2:$B$101))</f>
        <v>0</v>
      </c>
      <c r="AC55" s="40">
        <f t="shared" si="61"/>
      </c>
      <c r="AD55" s="41">
        <f t="shared" si="62"/>
      </c>
      <c r="AE55" s="42"/>
      <c r="AF55" s="5"/>
      <c r="AG55" s="43">
        <f t="shared" si="63"/>
        <v>0</v>
      </c>
      <c r="AH55" s="43">
        <f t="shared" si="64"/>
        <v>0</v>
      </c>
      <c r="AI55" s="43">
        <f t="shared" si="65"/>
        <v>0</v>
      </c>
      <c r="AJ55" s="43">
        <f t="shared" si="66"/>
        <v>0</v>
      </c>
      <c r="AK55" s="43">
        <f t="shared" si="67"/>
        <v>0</v>
      </c>
      <c r="AL55" s="43">
        <f t="shared" si="68"/>
        <v>0</v>
      </c>
      <c r="AM55" s="43">
        <f t="shared" si="69"/>
        <v>0</v>
      </c>
      <c r="AN55" s="43">
        <f t="shared" si="70"/>
        <v>0</v>
      </c>
      <c r="AO55" s="43">
        <f t="shared" si="71"/>
        <v>0</v>
      </c>
      <c r="AP55" s="43">
        <f t="shared" si="72"/>
        <v>0</v>
      </c>
      <c r="AQ55" s="44">
        <f t="shared" si="73"/>
        <v>0</v>
      </c>
      <c r="AR55" s="44">
        <f t="shared" si="74"/>
        <v>10</v>
      </c>
      <c r="AS55" s="43">
        <f t="shared" si="75"/>
        <v>0</v>
      </c>
      <c r="AT55" s="43">
        <f t="shared" si="76"/>
        <v>0</v>
      </c>
      <c r="AU55" s="43">
        <f t="shared" si="77"/>
        <v>0</v>
      </c>
      <c r="AV55" s="43">
        <f t="shared" si="78"/>
        <v>0</v>
      </c>
      <c r="AW55" s="43">
        <f t="shared" si="79"/>
        <v>0</v>
      </c>
      <c r="AX55" s="43">
        <f t="shared" si="80"/>
        <v>0</v>
      </c>
      <c r="AY55" s="43">
        <f t="shared" si="81"/>
        <v>0</v>
      </c>
      <c r="AZ55" s="43">
        <f t="shared" si="82"/>
        <v>0</v>
      </c>
      <c r="BA55" s="43">
        <f t="shared" si="83"/>
        <v>0</v>
      </c>
      <c r="BB55" s="43">
        <f t="shared" si="84"/>
        <v>0</v>
      </c>
      <c r="BC55" s="44">
        <f t="shared" si="85"/>
        <v>0</v>
      </c>
      <c r="BD55" s="45">
        <f t="shared" si="86"/>
        <v>0</v>
      </c>
      <c r="BE55" s="46">
        <f t="shared" si="87"/>
        <v>0</v>
      </c>
      <c r="BF55" s="46"/>
    </row>
    <row r="56" spans="2:58" s="31" customFormat="1" ht="12.75" hidden="1">
      <c r="B56" s="32">
        <f t="shared" si="58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59"/>
        <v>0</v>
      </c>
      <c r="Z56" s="39">
        <f>IF(Y56=0,0,LOOKUP(Y56,Bodování!$A$2:$A$101,Bodování!$B$2:$B$101))</f>
        <v>0</v>
      </c>
      <c r="AA56" s="39">
        <f t="shared" si="60"/>
        <v>0</v>
      </c>
      <c r="AB56" s="39">
        <f>IF(AA56=0,0,LOOKUP(AA56,Bodování!$A$2:$A$101,Bodování!$B$2:$B$101))</f>
        <v>0</v>
      </c>
      <c r="AC56" s="40">
        <f t="shared" si="61"/>
      </c>
      <c r="AD56" s="41">
        <f t="shared" si="62"/>
      </c>
      <c r="AE56" s="42"/>
      <c r="AF56" s="5"/>
      <c r="AG56" s="43">
        <f t="shared" si="63"/>
        <v>0</v>
      </c>
      <c r="AH56" s="43">
        <f t="shared" si="64"/>
        <v>0</v>
      </c>
      <c r="AI56" s="43">
        <f t="shared" si="65"/>
        <v>0</v>
      </c>
      <c r="AJ56" s="43">
        <f t="shared" si="66"/>
        <v>0</v>
      </c>
      <c r="AK56" s="43">
        <f t="shared" si="67"/>
        <v>0</v>
      </c>
      <c r="AL56" s="43">
        <f t="shared" si="68"/>
        <v>0</v>
      </c>
      <c r="AM56" s="43">
        <f t="shared" si="69"/>
        <v>0</v>
      </c>
      <c r="AN56" s="43">
        <f t="shared" si="70"/>
        <v>0</v>
      </c>
      <c r="AO56" s="43">
        <f t="shared" si="71"/>
        <v>0</v>
      </c>
      <c r="AP56" s="43">
        <f t="shared" si="72"/>
        <v>0</v>
      </c>
      <c r="AQ56" s="44">
        <f t="shared" si="73"/>
        <v>0</v>
      </c>
      <c r="AR56" s="44">
        <f t="shared" si="74"/>
        <v>10</v>
      </c>
      <c r="AS56" s="43">
        <f t="shared" si="75"/>
        <v>0</v>
      </c>
      <c r="AT56" s="43">
        <f t="shared" si="76"/>
        <v>0</v>
      </c>
      <c r="AU56" s="43">
        <f t="shared" si="77"/>
        <v>0</v>
      </c>
      <c r="AV56" s="43">
        <f t="shared" si="78"/>
        <v>0</v>
      </c>
      <c r="AW56" s="43">
        <f t="shared" si="79"/>
        <v>0</v>
      </c>
      <c r="AX56" s="43">
        <f t="shared" si="80"/>
        <v>0</v>
      </c>
      <c r="AY56" s="43">
        <f t="shared" si="81"/>
        <v>0</v>
      </c>
      <c r="AZ56" s="43">
        <f t="shared" si="82"/>
        <v>0</v>
      </c>
      <c r="BA56" s="43">
        <f t="shared" si="83"/>
        <v>0</v>
      </c>
      <c r="BB56" s="43">
        <f t="shared" si="84"/>
        <v>0</v>
      </c>
      <c r="BC56" s="44">
        <f t="shared" si="85"/>
        <v>0</v>
      </c>
      <c r="BD56" s="45">
        <f t="shared" si="86"/>
        <v>0</v>
      </c>
      <c r="BE56" s="46">
        <f t="shared" si="87"/>
        <v>0</v>
      </c>
      <c r="BF56" s="46"/>
    </row>
    <row r="57" spans="2:58" s="31" customFormat="1" ht="12.75" hidden="1">
      <c r="B57" s="32">
        <f t="shared" si="58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59"/>
        <v>0</v>
      </c>
      <c r="Z57" s="39">
        <f>IF(Y57=0,0,LOOKUP(Y57,Bodování!$A$2:$A$101,Bodování!$B$2:$B$101))</f>
        <v>0</v>
      </c>
      <c r="AA57" s="39">
        <f t="shared" si="60"/>
        <v>0</v>
      </c>
      <c r="AB57" s="39">
        <f>IF(AA57=0,0,LOOKUP(AA57,Bodování!$A$2:$A$101,Bodování!$B$2:$B$101))</f>
        <v>0</v>
      </c>
      <c r="AC57" s="40">
        <f t="shared" si="61"/>
      </c>
      <c r="AD57" s="41">
        <f t="shared" si="62"/>
      </c>
      <c r="AE57" s="42"/>
      <c r="AF57" s="5"/>
      <c r="AG57" s="43">
        <f t="shared" si="63"/>
        <v>0</v>
      </c>
      <c r="AH57" s="43">
        <f t="shared" si="64"/>
        <v>0</v>
      </c>
      <c r="AI57" s="43">
        <f t="shared" si="65"/>
        <v>0</v>
      </c>
      <c r="AJ57" s="43">
        <f t="shared" si="66"/>
        <v>0</v>
      </c>
      <c r="AK57" s="43">
        <f t="shared" si="67"/>
        <v>0</v>
      </c>
      <c r="AL57" s="43">
        <f t="shared" si="68"/>
        <v>0</v>
      </c>
      <c r="AM57" s="43">
        <f t="shared" si="69"/>
        <v>0</v>
      </c>
      <c r="AN57" s="43">
        <f t="shared" si="70"/>
        <v>0</v>
      </c>
      <c r="AO57" s="43">
        <f t="shared" si="71"/>
        <v>0</v>
      </c>
      <c r="AP57" s="43">
        <f t="shared" si="72"/>
        <v>0</v>
      </c>
      <c r="AQ57" s="44">
        <f t="shared" si="73"/>
        <v>0</v>
      </c>
      <c r="AR57" s="44">
        <f t="shared" si="74"/>
        <v>10</v>
      </c>
      <c r="AS57" s="43">
        <f t="shared" si="75"/>
        <v>0</v>
      </c>
      <c r="AT57" s="43">
        <f t="shared" si="76"/>
        <v>0</v>
      </c>
      <c r="AU57" s="43">
        <f t="shared" si="77"/>
        <v>0</v>
      </c>
      <c r="AV57" s="43">
        <f t="shared" si="78"/>
        <v>0</v>
      </c>
      <c r="AW57" s="43">
        <f t="shared" si="79"/>
        <v>0</v>
      </c>
      <c r="AX57" s="43">
        <f t="shared" si="80"/>
        <v>0</v>
      </c>
      <c r="AY57" s="43">
        <f t="shared" si="81"/>
        <v>0</v>
      </c>
      <c r="AZ57" s="43">
        <f t="shared" si="82"/>
        <v>0</v>
      </c>
      <c r="BA57" s="43">
        <f t="shared" si="83"/>
        <v>0</v>
      </c>
      <c r="BB57" s="43">
        <f t="shared" si="84"/>
        <v>0</v>
      </c>
      <c r="BC57" s="44">
        <f t="shared" si="85"/>
        <v>0</v>
      </c>
      <c r="BD57" s="45">
        <f t="shared" si="86"/>
        <v>0</v>
      </c>
      <c r="BE57" s="46">
        <f t="shared" si="87"/>
        <v>0</v>
      </c>
      <c r="BF57" s="46"/>
    </row>
    <row r="58" spans="2:58" s="31" customFormat="1" ht="12.75" hidden="1">
      <c r="B58" s="32">
        <f t="shared" si="58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59"/>
        <v>0</v>
      </c>
      <c r="Z58" s="39">
        <f>IF(Y58=0,0,LOOKUP(Y58,Bodování!$A$2:$A$101,Bodování!$B$2:$B$101))</f>
        <v>0</v>
      </c>
      <c r="AA58" s="39">
        <f t="shared" si="60"/>
        <v>0</v>
      </c>
      <c r="AB58" s="39">
        <f>IF(AA58=0,0,LOOKUP(AA58,Bodování!$A$2:$A$101,Bodování!$B$2:$B$101))</f>
        <v>0</v>
      </c>
      <c r="AC58" s="40">
        <f t="shared" si="61"/>
      </c>
      <c r="AD58" s="41">
        <f t="shared" si="62"/>
      </c>
      <c r="AE58" s="42"/>
      <c r="AF58" s="5"/>
      <c r="AG58" s="43">
        <f t="shared" si="63"/>
        <v>0</v>
      </c>
      <c r="AH58" s="43">
        <f t="shared" si="64"/>
        <v>0</v>
      </c>
      <c r="AI58" s="43">
        <f t="shared" si="65"/>
        <v>0</v>
      </c>
      <c r="AJ58" s="43">
        <f t="shared" si="66"/>
        <v>0</v>
      </c>
      <c r="AK58" s="43">
        <f t="shared" si="67"/>
        <v>0</v>
      </c>
      <c r="AL58" s="43">
        <f t="shared" si="68"/>
        <v>0</v>
      </c>
      <c r="AM58" s="43">
        <f t="shared" si="69"/>
        <v>0</v>
      </c>
      <c r="AN58" s="43">
        <f t="shared" si="70"/>
        <v>0</v>
      </c>
      <c r="AO58" s="43">
        <f t="shared" si="71"/>
        <v>0</v>
      </c>
      <c r="AP58" s="43">
        <f t="shared" si="72"/>
        <v>0</v>
      </c>
      <c r="AQ58" s="44">
        <f t="shared" si="73"/>
        <v>0</v>
      </c>
      <c r="AR58" s="44">
        <f t="shared" si="74"/>
        <v>10</v>
      </c>
      <c r="AS58" s="43">
        <f t="shared" si="75"/>
        <v>0</v>
      </c>
      <c r="AT58" s="43">
        <f t="shared" si="76"/>
        <v>0</v>
      </c>
      <c r="AU58" s="43">
        <f t="shared" si="77"/>
        <v>0</v>
      </c>
      <c r="AV58" s="43">
        <f t="shared" si="78"/>
        <v>0</v>
      </c>
      <c r="AW58" s="43">
        <f t="shared" si="79"/>
        <v>0</v>
      </c>
      <c r="AX58" s="43">
        <f t="shared" si="80"/>
        <v>0</v>
      </c>
      <c r="AY58" s="43">
        <f t="shared" si="81"/>
        <v>0</v>
      </c>
      <c r="AZ58" s="43">
        <f t="shared" si="82"/>
        <v>0</v>
      </c>
      <c r="BA58" s="43">
        <f t="shared" si="83"/>
        <v>0</v>
      </c>
      <c r="BB58" s="43">
        <f t="shared" si="84"/>
        <v>0</v>
      </c>
      <c r="BC58" s="44">
        <f t="shared" si="85"/>
        <v>0</v>
      </c>
      <c r="BD58" s="45">
        <f t="shared" si="86"/>
        <v>0</v>
      </c>
      <c r="BE58" s="46">
        <f t="shared" si="87"/>
        <v>0</v>
      </c>
      <c r="BF58" s="46"/>
    </row>
    <row r="59" spans="2:58" s="31" customFormat="1" ht="12.75" hidden="1">
      <c r="B59" s="32">
        <f t="shared" si="58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59"/>
        <v>0</v>
      </c>
      <c r="Z59" s="39">
        <f>IF(Y59=0,0,LOOKUP(Y59,Bodování!$A$2:$A$101,Bodování!$B$2:$B$101))</f>
        <v>0</v>
      </c>
      <c r="AA59" s="39">
        <f t="shared" si="60"/>
        <v>0</v>
      </c>
      <c r="AB59" s="39">
        <f>IF(AA59=0,0,LOOKUP(AA59,Bodování!$A$2:$A$101,Bodování!$B$2:$B$101))</f>
        <v>0</v>
      </c>
      <c r="AC59" s="40">
        <f t="shared" si="61"/>
      </c>
      <c r="AD59" s="41">
        <f t="shared" si="62"/>
      </c>
      <c r="AE59" s="42"/>
      <c r="AF59" s="5"/>
      <c r="AG59" s="43">
        <f t="shared" si="63"/>
        <v>0</v>
      </c>
      <c r="AH59" s="43">
        <f t="shared" si="64"/>
        <v>0</v>
      </c>
      <c r="AI59" s="43">
        <f t="shared" si="65"/>
        <v>0</v>
      </c>
      <c r="AJ59" s="43">
        <f t="shared" si="66"/>
        <v>0</v>
      </c>
      <c r="AK59" s="43">
        <f t="shared" si="67"/>
        <v>0</v>
      </c>
      <c r="AL59" s="43">
        <f t="shared" si="68"/>
        <v>0</v>
      </c>
      <c r="AM59" s="43">
        <f t="shared" si="69"/>
        <v>0</v>
      </c>
      <c r="AN59" s="43">
        <f t="shared" si="70"/>
        <v>0</v>
      </c>
      <c r="AO59" s="43">
        <f t="shared" si="71"/>
        <v>0</v>
      </c>
      <c r="AP59" s="43">
        <f t="shared" si="72"/>
        <v>0</v>
      </c>
      <c r="AQ59" s="44">
        <f t="shared" si="73"/>
        <v>0</v>
      </c>
      <c r="AR59" s="44">
        <f t="shared" si="74"/>
        <v>10</v>
      </c>
      <c r="AS59" s="43">
        <f t="shared" si="75"/>
        <v>0</v>
      </c>
      <c r="AT59" s="43">
        <f t="shared" si="76"/>
        <v>0</v>
      </c>
      <c r="AU59" s="43">
        <f t="shared" si="77"/>
        <v>0</v>
      </c>
      <c r="AV59" s="43">
        <f t="shared" si="78"/>
        <v>0</v>
      </c>
      <c r="AW59" s="43">
        <f t="shared" si="79"/>
        <v>0</v>
      </c>
      <c r="AX59" s="43">
        <f t="shared" si="80"/>
        <v>0</v>
      </c>
      <c r="AY59" s="43">
        <f t="shared" si="81"/>
        <v>0</v>
      </c>
      <c r="AZ59" s="43">
        <f t="shared" si="82"/>
        <v>0</v>
      </c>
      <c r="BA59" s="43">
        <f t="shared" si="83"/>
        <v>0</v>
      </c>
      <c r="BB59" s="43">
        <f t="shared" si="84"/>
        <v>0</v>
      </c>
      <c r="BC59" s="44">
        <f t="shared" si="85"/>
        <v>0</v>
      </c>
      <c r="BD59" s="45">
        <f t="shared" si="86"/>
        <v>0</v>
      </c>
      <c r="BE59" s="46">
        <f t="shared" si="87"/>
        <v>0</v>
      </c>
      <c r="BF59" s="46"/>
    </row>
    <row r="60" spans="2:58" s="31" customFormat="1" ht="12.75" hidden="1">
      <c r="B60" s="32">
        <f t="shared" si="58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59"/>
        <v>0</v>
      </c>
      <c r="Z60" s="39">
        <f>IF(Y60=0,0,LOOKUP(Y60,Bodování!$A$2:$A$101,Bodování!$B$2:$B$101))</f>
        <v>0</v>
      </c>
      <c r="AA60" s="39">
        <f t="shared" si="60"/>
        <v>0</v>
      </c>
      <c r="AB60" s="39">
        <f>IF(AA60=0,0,LOOKUP(AA60,Bodování!$A$2:$A$101,Bodování!$B$2:$B$101))</f>
        <v>0</v>
      </c>
      <c r="AC60" s="40">
        <f t="shared" si="61"/>
      </c>
      <c r="AD60" s="41">
        <f t="shared" si="62"/>
      </c>
      <c r="AE60" s="42"/>
      <c r="AF60" s="5"/>
      <c r="AG60" s="43">
        <f t="shared" si="63"/>
        <v>0</v>
      </c>
      <c r="AH60" s="43">
        <f t="shared" si="64"/>
        <v>0</v>
      </c>
      <c r="AI60" s="43">
        <f t="shared" si="65"/>
        <v>0</v>
      </c>
      <c r="AJ60" s="43">
        <f t="shared" si="66"/>
        <v>0</v>
      </c>
      <c r="AK60" s="43">
        <f t="shared" si="67"/>
        <v>0</v>
      </c>
      <c r="AL60" s="43">
        <f t="shared" si="68"/>
        <v>0</v>
      </c>
      <c r="AM60" s="43">
        <f t="shared" si="69"/>
        <v>0</v>
      </c>
      <c r="AN60" s="43">
        <f t="shared" si="70"/>
        <v>0</v>
      </c>
      <c r="AO60" s="43">
        <f t="shared" si="71"/>
        <v>0</v>
      </c>
      <c r="AP60" s="43">
        <f t="shared" si="72"/>
        <v>0</v>
      </c>
      <c r="AQ60" s="44">
        <f t="shared" si="73"/>
        <v>0</v>
      </c>
      <c r="AR60" s="44">
        <f t="shared" si="74"/>
        <v>10</v>
      </c>
      <c r="AS60" s="43">
        <f t="shared" si="75"/>
        <v>0</v>
      </c>
      <c r="AT60" s="43">
        <f t="shared" si="76"/>
        <v>0</v>
      </c>
      <c r="AU60" s="43">
        <f t="shared" si="77"/>
        <v>0</v>
      </c>
      <c r="AV60" s="43">
        <f t="shared" si="78"/>
        <v>0</v>
      </c>
      <c r="AW60" s="43">
        <f t="shared" si="79"/>
        <v>0</v>
      </c>
      <c r="AX60" s="43">
        <f t="shared" si="80"/>
        <v>0</v>
      </c>
      <c r="AY60" s="43">
        <f t="shared" si="81"/>
        <v>0</v>
      </c>
      <c r="AZ60" s="43">
        <f t="shared" si="82"/>
        <v>0</v>
      </c>
      <c r="BA60" s="43">
        <f t="shared" si="83"/>
        <v>0</v>
      </c>
      <c r="BB60" s="43">
        <f t="shared" si="84"/>
        <v>0</v>
      </c>
      <c r="BC60" s="44">
        <f t="shared" si="85"/>
        <v>0</v>
      </c>
      <c r="BD60" s="45">
        <f t="shared" si="86"/>
        <v>0</v>
      </c>
      <c r="BE60" s="46">
        <f t="shared" si="87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57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63" t="s">
        <v>32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E9:AE10"/>
    <mergeCell ref="W9:X9"/>
    <mergeCell ref="Y9:Z9"/>
    <mergeCell ref="AA9:AB9"/>
    <mergeCell ref="AC9:AD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600" verticalDpi="600" orientation="landscape" paperSize="9" scale="76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62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4" t="s">
        <v>3</v>
      </c>
      <c r="C9" s="79" t="s">
        <v>4</v>
      </c>
      <c r="D9" s="80" t="s">
        <v>5</v>
      </c>
      <c r="E9" s="78" t="s">
        <v>6</v>
      </c>
      <c r="F9" s="78"/>
      <c r="G9" s="75" t="s">
        <v>7</v>
      </c>
      <c r="H9" s="75"/>
      <c r="I9" s="78" t="s">
        <v>8</v>
      </c>
      <c r="J9" s="78"/>
      <c r="K9" s="75" t="s">
        <v>9</v>
      </c>
      <c r="L9" s="75"/>
      <c r="M9" s="78" t="s">
        <v>10</v>
      </c>
      <c r="N9" s="78"/>
      <c r="O9" s="75" t="s">
        <v>11</v>
      </c>
      <c r="P9" s="75"/>
      <c r="Q9" s="78" t="s">
        <v>12</v>
      </c>
      <c r="R9" s="78"/>
      <c r="S9" s="75" t="s">
        <v>13</v>
      </c>
      <c r="T9" s="75"/>
      <c r="U9" s="78" t="s">
        <v>14</v>
      </c>
      <c r="V9" s="78"/>
      <c r="W9" s="75" t="s">
        <v>15</v>
      </c>
      <c r="X9" s="75"/>
      <c r="Y9" s="76" t="s">
        <v>16</v>
      </c>
      <c r="Z9" s="76"/>
      <c r="AA9" s="76" t="s">
        <v>16</v>
      </c>
      <c r="AB9" s="76"/>
      <c r="AC9" s="77" t="s">
        <v>17</v>
      </c>
      <c r="AD9" s="77"/>
      <c r="AE9" s="74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4"/>
      <c r="C10" s="79"/>
      <c r="D10" s="80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4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4</v>
      </c>
      <c r="BE10" s="24" t="s">
        <v>23</v>
      </c>
    </row>
    <row r="11" spans="2:58" s="31" customFormat="1" ht="12.75">
      <c r="B11" s="32">
        <v>1</v>
      </c>
      <c r="C11" s="69" t="s">
        <v>41</v>
      </c>
      <c r="D11" s="70" t="s">
        <v>53</v>
      </c>
      <c r="E11" s="35">
        <v>1</v>
      </c>
      <c r="F11" s="36">
        <f>IF(E11=0,0,IF(E11="",0,LOOKUP(E11,Bodování!$A$2:$A$101,Bodování!$B$2:$B$101)))</f>
        <v>50</v>
      </c>
      <c r="G11" s="37">
        <v>1</v>
      </c>
      <c r="H11" s="38">
        <f>IF(G11=0,0,IF(G11="",0,LOOKUP(G11,Bodování!$A$2:$A$101,Bodování!$B$2:$B$101)))</f>
        <v>50</v>
      </c>
      <c r="I11" s="35">
        <v>1</v>
      </c>
      <c r="J11" s="36">
        <f>IF(I11=0,0,IF(I11="",0,LOOKUP(I11,Bodování!$A$2:$A$101,Bodování!$B$2:$B$101)))</f>
        <v>50</v>
      </c>
      <c r="K11" s="37">
        <v>1</v>
      </c>
      <c r="L11" s="38">
        <f>IF(K11=0,0,IF(K11="",0,LOOKUP(K11,Bodování!$A$2:$A$101,Bodování!$B$2:$B$101)))</f>
        <v>50</v>
      </c>
      <c r="M11" s="35">
        <v>2</v>
      </c>
      <c r="N11" s="36">
        <f>IF(M11=0,0,IF(M11="",0,LOOKUP(M11,Bodování!$A$2:$A$101,Bodování!$B$2:$B$101)))</f>
        <v>49</v>
      </c>
      <c r="O11" s="37"/>
      <c r="P11" s="38">
        <f>IF(O11=0,0,IF(O11="",0,LOOKUP(O11,Bodování!$A$2:$A$101,Bodování!$B$2:$B$101)))</f>
        <v>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f>IF(BE11&lt;7,0,AQ11)</f>
        <v>0</v>
      </c>
      <c r="Z11" s="39">
        <f>IF(Y11=0,0,LOOKUP(Y11,Bodování!$A$2:$A$101,Bodování!$B$2:$B$101))</f>
        <v>0</v>
      </c>
      <c r="AA11" s="39">
        <f>IF(BE11&lt;10,0,IF(AR11&gt;1,AQ11,BC11))</f>
        <v>0</v>
      </c>
      <c r="AB11" s="39">
        <f>IF(AA11=0,0,LOOKUP(AA11,Bodování!$A$2:$A$101,Bodování!$B$2:$B$101))</f>
        <v>0</v>
      </c>
      <c r="AC11" s="40">
        <f>IF(C11&gt;0,E11+G11+I11+K11+M11+O11+Q11+S11+U11+W11-Y11-AA11,"")</f>
        <v>6</v>
      </c>
      <c r="AD11" s="41">
        <f>IF(C11&gt;0,F11+H11+J11+L11+N11+P11+R11+T11+V11+X11-Z11-AB11,"")</f>
        <v>249</v>
      </c>
      <c r="AE11" s="42">
        <v>1</v>
      </c>
      <c r="AF11" s="5"/>
      <c r="AG11" s="43">
        <f>E11</f>
        <v>1</v>
      </c>
      <c r="AH11" s="43">
        <f>G11</f>
        <v>1</v>
      </c>
      <c r="AI11" s="43">
        <f>I11</f>
        <v>1</v>
      </c>
      <c r="AJ11" s="43">
        <f>K11</f>
        <v>1</v>
      </c>
      <c r="AK11" s="43">
        <f>M11</f>
        <v>2</v>
      </c>
      <c r="AL11" s="43">
        <f>O11</f>
        <v>0</v>
      </c>
      <c r="AM11" s="43">
        <f>Q11</f>
        <v>0</v>
      </c>
      <c r="AN11" s="43">
        <f>S11</f>
        <v>0</v>
      </c>
      <c r="AO11" s="43">
        <f>U11</f>
        <v>0</v>
      </c>
      <c r="AP11" s="43">
        <f>W11</f>
        <v>0</v>
      </c>
      <c r="AQ11" s="44">
        <f>MAX(AG11:AP11)</f>
        <v>2</v>
      </c>
      <c r="AR11" s="44">
        <f>COUNTIF(AG11:AP11,AQ11)</f>
        <v>1</v>
      </c>
      <c r="AS11" s="43">
        <f>IF(AQ11=AG11,0,AG11)</f>
        <v>1</v>
      </c>
      <c r="AT11" s="43">
        <f>IF(AQ11=AH11,0,AH11)</f>
        <v>1</v>
      </c>
      <c r="AU11" s="43">
        <f>IF(AQ11=AI11,0,AI11)</f>
        <v>1</v>
      </c>
      <c r="AV11" s="43">
        <f>IF(AQ11=AJ11,0,AJ11)</f>
        <v>1</v>
      </c>
      <c r="AW11" s="43">
        <f>IF(AQ11=AK11,0,AK11)</f>
        <v>0</v>
      </c>
      <c r="AX11" s="43">
        <f>IF(AQ11=AL11,0,AL11)</f>
        <v>0</v>
      </c>
      <c r="AY11" s="43">
        <f>IF(AQ11=AM11,0,AM11)</f>
        <v>0</v>
      </c>
      <c r="AZ11" s="43">
        <f>IF(AQ11=AN11,0,AN11)</f>
        <v>0</v>
      </c>
      <c r="BA11" s="43">
        <f>IF(AQ11=AO11,0,AO11)</f>
        <v>0</v>
      </c>
      <c r="BB11" s="43">
        <f>IF(AQ11=AP11,0,AP11)</f>
        <v>0</v>
      </c>
      <c r="BC11" s="44">
        <f>MAX(AS11:BB11)</f>
        <v>1</v>
      </c>
      <c r="BD11" s="45">
        <f>IF(C11="",0,1)</f>
        <v>1</v>
      </c>
      <c r="BE11" s="46">
        <f>10-(COUNTIF(AG11:AP11,0))</f>
        <v>5</v>
      </c>
      <c r="BF11" s="46"/>
    </row>
    <row r="12" spans="2:58" s="31" customFormat="1" ht="12.75">
      <c r="B12" s="73">
        <v>2</v>
      </c>
      <c r="C12" s="69" t="s">
        <v>58</v>
      </c>
      <c r="D12" s="70" t="s">
        <v>24</v>
      </c>
      <c r="E12" s="35">
        <v>2</v>
      </c>
      <c r="F12" s="36">
        <f>IF(E12=0,0,IF(E12="",0,LOOKUP(E12,Bodování!$A$2:$A$101,Bodování!$B$2:$B$101)))</f>
        <v>49</v>
      </c>
      <c r="G12" s="37"/>
      <c r="H12" s="38">
        <f>IF(G12=0,0,IF(G12="",0,LOOKUP(G12,Bodování!$A$2:$A$101,Bodování!$B$2:$B$101)))</f>
        <v>0</v>
      </c>
      <c r="I12" s="35">
        <v>2</v>
      </c>
      <c r="J12" s="36">
        <f>IF(I12=0,0,IF(I12="",0,LOOKUP(I12,Bodování!$A$2:$A$101,Bodování!$B$2:$B$101)))</f>
        <v>49</v>
      </c>
      <c r="K12" s="37">
        <v>2</v>
      </c>
      <c r="L12" s="38">
        <f>IF(K12=0,0,IF(K12="",0,LOOKUP(K12,Bodování!$A$2:$A$101,Bodování!$B$2:$B$101)))</f>
        <v>49</v>
      </c>
      <c r="M12" s="35">
        <v>1</v>
      </c>
      <c r="N12" s="36">
        <f>IF(M12=0,0,IF(M12="",0,LOOKUP(M12,Bodování!$A$2:$A$101,Bodování!$B$2:$B$101)))</f>
        <v>50</v>
      </c>
      <c r="O12" s="37">
        <v>1</v>
      </c>
      <c r="P12" s="38">
        <f>IF(O12=0,0,IF(O12="",0,LOOKUP(O12,Bodování!$A$2:$A$101,Bodování!$B$2:$B$101)))</f>
        <v>50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>IF(BE12&lt;7,0,AQ12)</f>
        <v>0</v>
      </c>
      <c r="Z12" s="39">
        <f>IF(Y12=0,0,LOOKUP(Y12,Bodování!$A$2:$A$101,Bodování!$B$2:$B$101))</f>
        <v>0</v>
      </c>
      <c r="AA12" s="39">
        <f>IF(BE12&lt;10,0,IF(AR12&gt;1,AQ12,BC12))</f>
        <v>0</v>
      </c>
      <c r="AB12" s="39">
        <f>IF(AA12=0,0,LOOKUP(AA12,Bodování!$A$2:$A$101,Bodování!$B$2:$B$101))</f>
        <v>0</v>
      </c>
      <c r="AC12" s="40">
        <f>IF(C12&gt;0,E12+G12+I12+K12+M12+O12+Q12+S12+U12+W12-Y12-AA12,"")</f>
        <v>8</v>
      </c>
      <c r="AD12" s="41">
        <f>IF(C12&gt;0,F12+H12+J12+L12+N12+P12+R12+T12+V12+X12-Z12-AB12,"")</f>
        <v>247</v>
      </c>
      <c r="AE12" s="42">
        <v>2</v>
      </c>
      <c r="AF12" s="5"/>
      <c r="AG12" s="43">
        <f>E12</f>
        <v>2</v>
      </c>
      <c r="AH12" s="43">
        <f>G12</f>
        <v>0</v>
      </c>
      <c r="AI12" s="43">
        <f>I12</f>
        <v>2</v>
      </c>
      <c r="AJ12" s="43">
        <f>K12</f>
        <v>2</v>
      </c>
      <c r="AK12" s="43">
        <f>M12</f>
        <v>1</v>
      </c>
      <c r="AL12" s="43">
        <f>O12</f>
        <v>1</v>
      </c>
      <c r="AM12" s="43">
        <f>Q12</f>
        <v>0</v>
      </c>
      <c r="AN12" s="43">
        <f>S12</f>
        <v>0</v>
      </c>
      <c r="AO12" s="43">
        <f>U12</f>
        <v>0</v>
      </c>
      <c r="AP12" s="43">
        <f>W12</f>
        <v>0</v>
      </c>
      <c r="AQ12" s="44">
        <f>MAX(AG12:AP12)</f>
        <v>2</v>
      </c>
      <c r="AR12" s="44">
        <f>COUNTIF(AG12:AP12,AQ12)</f>
        <v>3</v>
      </c>
      <c r="AS12" s="43">
        <f>IF(AQ12=AG12,0,AG12)</f>
        <v>0</v>
      </c>
      <c r="AT12" s="43">
        <f>IF(AQ12=AH12,0,AH12)</f>
        <v>0</v>
      </c>
      <c r="AU12" s="43">
        <f>IF(AQ12=AI12,0,AI12)</f>
        <v>0</v>
      </c>
      <c r="AV12" s="43">
        <f>IF(AQ12=AJ12,0,AJ12)</f>
        <v>0</v>
      </c>
      <c r="AW12" s="43">
        <f>IF(AQ12=AK12,0,AK12)</f>
        <v>1</v>
      </c>
      <c r="AX12" s="43">
        <f>IF(AQ12=AL12,0,AL12)</f>
        <v>1</v>
      </c>
      <c r="AY12" s="43">
        <f>IF(AQ12=AM12,0,AM12)</f>
        <v>0</v>
      </c>
      <c r="AZ12" s="43">
        <f>IF(AQ12=AN12,0,AN12)</f>
        <v>0</v>
      </c>
      <c r="BA12" s="43">
        <f>IF(AQ12=AO12,0,AO12)</f>
        <v>0</v>
      </c>
      <c r="BB12" s="43">
        <f>IF(AQ12=AP12,0,AP12)</f>
        <v>0</v>
      </c>
      <c r="BC12" s="44">
        <f>MAX(AS12:BB12)</f>
        <v>1</v>
      </c>
      <c r="BD12" s="45">
        <f>IF(C12="",0,1)</f>
        <v>1</v>
      </c>
      <c r="BE12" s="46">
        <f>10-(COUNTIF(AG12:AP12,0))</f>
        <v>5</v>
      </c>
      <c r="BF12" s="46"/>
    </row>
    <row r="13" spans="2:58" s="31" customFormat="1" ht="12.75">
      <c r="B13" s="32">
        <v>4</v>
      </c>
      <c r="C13" s="69" t="s">
        <v>77</v>
      </c>
      <c r="D13" s="70" t="s">
        <v>24</v>
      </c>
      <c r="E13" s="35"/>
      <c r="F13" s="36">
        <f>IF(E13=0,0,IF(E13="",0,LOOKUP(E13,Bodování!$A$2:$A$101,Bodování!$B$2:$B$101)))</f>
        <v>0</v>
      </c>
      <c r="G13" s="37"/>
      <c r="H13" s="38">
        <f>IF(G13=0,0,IF(G13="",0,LOOKUP(G13,Bodování!$A$2:$A$101,Bodování!$B$2:$B$101)))</f>
        <v>0</v>
      </c>
      <c r="I13" s="35"/>
      <c r="J13" s="36">
        <f>IF(I13=0,0,IF(I13="",0,LOOKUP(I13,Bodování!$A$2:$A$101,Bodování!$B$2:$B$101)))</f>
        <v>0</v>
      </c>
      <c r="K13" s="37"/>
      <c r="L13" s="38">
        <f>IF(K13=0,0,IF(K13="",0,LOOKUP(K13,Bodování!$A$2:$A$101,Bodování!$B$2:$B$101)))</f>
        <v>0</v>
      </c>
      <c r="M13" s="35"/>
      <c r="N13" s="36">
        <f>IF(M13=0,0,IF(M13="",0,LOOKUP(M13,Bodování!$A$2:$A$101,Bodování!$B$2:$B$101)))</f>
        <v>0</v>
      </c>
      <c r="O13" s="37">
        <v>2</v>
      </c>
      <c r="P13" s="38">
        <f>IF(O13=0,0,IF(O13="",0,LOOKUP(O13,Bodování!$A$2:$A$101,Bodování!$B$2:$B$101)))</f>
        <v>49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>IF(BE13&lt;7,0,AQ13)</f>
        <v>0</v>
      </c>
      <c r="Z13" s="39">
        <f>IF(Y13=0,0,LOOKUP(Y13,Bodování!$A$2:$A$101,Bodování!$B$2:$B$101))</f>
        <v>0</v>
      </c>
      <c r="AA13" s="39">
        <f>IF(BE13&lt;10,0,IF(AR13&gt;1,AQ13,BC13))</f>
        <v>0</v>
      </c>
      <c r="AB13" s="39">
        <f>IF(AA13=0,0,LOOKUP(AA13,Bodování!$A$2:$A$101,Bodování!$B$2:$B$101))</f>
        <v>0</v>
      </c>
      <c r="AC13" s="40">
        <f>IF(C13&gt;0,E13+G13+I13+K13+M13+O13+Q13+S13+U13+W13-Y13-AA13,"")</f>
        <v>2</v>
      </c>
      <c r="AD13" s="41">
        <f>IF(C13&gt;0,F13+H13+J13+L13+N13+P13+R13+T13+V13+X13-Z13-AB13,"")</f>
        <v>49</v>
      </c>
      <c r="AE13" s="42">
        <v>3</v>
      </c>
      <c r="AF13" s="5"/>
      <c r="AG13" s="43">
        <f>E13</f>
        <v>0</v>
      </c>
      <c r="AH13" s="43">
        <f>G13</f>
        <v>0</v>
      </c>
      <c r="AI13" s="43">
        <f>I13</f>
        <v>0</v>
      </c>
      <c r="AJ13" s="43">
        <f>K13</f>
        <v>0</v>
      </c>
      <c r="AK13" s="43">
        <f>M13</f>
        <v>0</v>
      </c>
      <c r="AL13" s="43">
        <f>O13</f>
        <v>2</v>
      </c>
      <c r="AM13" s="43">
        <f>Q13</f>
        <v>0</v>
      </c>
      <c r="AN13" s="43">
        <f>S13</f>
        <v>0</v>
      </c>
      <c r="AO13" s="43">
        <f>U13</f>
        <v>0</v>
      </c>
      <c r="AP13" s="43">
        <f>W13</f>
        <v>0</v>
      </c>
      <c r="AQ13" s="44">
        <f>MAX(AG13:AP13)</f>
        <v>2</v>
      </c>
      <c r="AR13" s="44">
        <f>COUNTIF(AG13:AP13,AQ13)</f>
        <v>1</v>
      </c>
      <c r="AS13" s="43">
        <f>IF(AQ13=AG13,0,AG13)</f>
        <v>0</v>
      </c>
      <c r="AT13" s="43">
        <f>IF(AQ13=AH13,0,AH13)</f>
        <v>0</v>
      </c>
      <c r="AU13" s="43">
        <f>IF(AQ13=AI13,0,AI13)</f>
        <v>0</v>
      </c>
      <c r="AV13" s="43">
        <f>IF(AQ13=AJ13,0,AJ13)</f>
        <v>0</v>
      </c>
      <c r="AW13" s="43">
        <f>IF(AQ13=AK13,0,AK13)</f>
        <v>0</v>
      </c>
      <c r="AX13" s="43">
        <f>IF(AQ13=AL13,0,AL13)</f>
        <v>0</v>
      </c>
      <c r="AY13" s="43">
        <f>IF(AQ13=AM13,0,AM13)</f>
        <v>0</v>
      </c>
      <c r="AZ13" s="43">
        <f>IF(AQ13=AN13,0,AN13)</f>
        <v>0</v>
      </c>
      <c r="BA13" s="43">
        <f>IF(AQ13=AO13,0,AO13)</f>
        <v>0</v>
      </c>
      <c r="BB13" s="43">
        <f>IF(AQ13=AP13,0,AP13)</f>
        <v>0</v>
      </c>
      <c r="BC13" s="44">
        <f>MAX(AS13:BB13)</f>
        <v>0</v>
      </c>
      <c r="BD13" s="45">
        <f>IF(C13="",0,1)</f>
        <v>1</v>
      </c>
      <c r="BE13" s="46">
        <f>10-(COUNTIF(AG13:AP13,0))</f>
        <v>1</v>
      </c>
      <c r="BF13" s="46"/>
    </row>
    <row r="14" spans="2:58" s="31" customFormat="1" ht="12.75">
      <c r="B14" s="32">
        <v>3</v>
      </c>
      <c r="C14" s="69" t="s">
        <v>74</v>
      </c>
      <c r="D14" s="70" t="s">
        <v>36</v>
      </c>
      <c r="E14" s="35"/>
      <c r="F14" s="36">
        <f>IF(E14=0,0,IF(E14="",0,LOOKUP(E14,Bodování!$A$2:$A$101,Bodování!$B$2:$B$101)))</f>
        <v>0</v>
      </c>
      <c r="G14" s="37"/>
      <c r="H14" s="38">
        <f>IF(G14=0,0,IF(G14="",0,LOOKUP(G14,Bodování!$A$2:$A$101,Bodování!$B$2:$B$101)))</f>
        <v>0</v>
      </c>
      <c r="I14" s="35"/>
      <c r="J14" s="36">
        <f>IF(I14=0,0,IF(I14="",0,LOOKUP(I14,Bodování!$A$2:$A$101,Bodování!$B$2:$B$101)))</f>
        <v>0</v>
      </c>
      <c r="K14" s="37"/>
      <c r="L14" s="38">
        <f>IF(K14=0,0,IF(K14="",0,LOOKUP(K14,Bodování!$A$2:$A$101,Bodování!$B$2:$B$101)))</f>
        <v>0</v>
      </c>
      <c r="M14" s="35">
        <v>3</v>
      </c>
      <c r="N14" s="36">
        <f>IF(M14=0,0,IF(M14="",0,LOOKUP(M14,Bodování!$A$2:$A$101,Bodování!$B$2:$B$101)))</f>
        <v>48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>IF(BE14&lt;7,0,AQ14)</f>
        <v>0</v>
      </c>
      <c r="Z14" s="39">
        <f>IF(Y14=0,0,LOOKUP(Y14,Bodování!$A$2:$A$101,Bodování!$B$2:$B$101))</f>
        <v>0</v>
      </c>
      <c r="AA14" s="39">
        <f>IF(BE14&lt;10,0,IF(AR14&gt;1,AQ14,BC14))</f>
        <v>0</v>
      </c>
      <c r="AB14" s="39">
        <f>IF(AA14=0,0,LOOKUP(AA14,Bodování!$A$2:$A$101,Bodování!$B$2:$B$101))</f>
        <v>0</v>
      </c>
      <c r="AC14" s="40">
        <f>IF(C14&gt;0,E14+G14+I14+K14+M14+O14+Q14+S14+U14+W14-Y14-AA14,"")</f>
        <v>3</v>
      </c>
      <c r="AD14" s="41">
        <f>IF(C14&gt;0,F14+H14+J14+L14+N14+P14+R14+T14+V14+X14-Z14-AB14,"")</f>
        <v>48</v>
      </c>
      <c r="AE14" s="42">
        <v>4</v>
      </c>
      <c r="AF14" s="5"/>
      <c r="AG14" s="43">
        <f>E14</f>
        <v>0</v>
      </c>
      <c r="AH14" s="43">
        <f>G14</f>
        <v>0</v>
      </c>
      <c r="AI14" s="43">
        <f>I14</f>
        <v>0</v>
      </c>
      <c r="AJ14" s="43">
        <f>K14</f>
        <v>0</v>
      </c>
      <c r="AK14" s="43">
        <f>M14</f>
        <v>3</v>
      </c>
      <c r="AL14" s="43">
        <f>O14</f>
        <v>0</v>
      </c>
      <c r="AM14" s="43">
        <f>Q14</f>
        <v>0</v>
      </c>
      <c r="AN14" s="43">
        <f>S14</f>
        <v>0</v>
      </c>
      <c r="AO14" s="43">
        <f>U14</f>
        <v>0</v>
      </c>
      <c r="AP14" s="43">
        <f>W14</f>
        <v>0</v>
      </c>
      <c r="AQ14" s="44">
        <f>MAX(AG14:AP14)</f>
        <v>3</v>
      </c>
      <c r="AR14" s="44">
        <f>COUNTIF(AG14:AP14,AQ14)</f>
        <v>1</v>
      </c>
      <c r="AS14" s="43">
        <f>IF(AQ14=AG14,0,AG14)</f>
        <v>0</v>
      </c>
      <c r="AT14" s="43">
        <f>IF(AQ14=AH14,0,AH14)</f>
        <v>0</v>
      </c>
      <c r="AU14" s="43">
        <f>IF(AQ14=AI14,0,AI14)</f>
        <v>0</v>
      </c>
      <c r="AV14" s="43">
        <f>IF(AQ14=AJ14,0,AJ14)</f>
        <v>0</v>
      </c>
      <c r="AW14" s="43">
        <f>IF(AQ14=AK14,0,AK14)</f>
        <v>0</v>
      </c>
      <c r="AX14" s="43">
        <f>IF(AQ14=AL14,0,AL14)</f>
        <v>0</v>
      </c>
      <c r="AY14" s="43">
        <f>IF(AQ14=AM14,0,AM14)</f>
        <v>0</v>
      </c>
      <c r="AZ14" s="43">
        <f>IF(AQ14=AN14,0,AN14)</f>
        <v>0</v>
      </c>
      <c r="BA14" s="43">
        <f>IF(AQ14=AO14,0,AO14)</f>
        <v>0</v>
      </c>
      <c r="BB14" s="43">
        <f>IF(AQ14=AP14,0,AP14)</f>
        <v>0</v>
      </c>
      <c r="BC14" s="44">
        <f>MAX(AS14:BB14)</f>
        <v>0</v>
      </c>
      <c r="BD14" s="45">
        <f>IF(C14="",0,1)</f>
        <v>1</v>
      </c>
      <c r="BE14" s="46">
        <f>10-(COUNTIF(AG14:AP14,0))</f>
        <v>1</v>
      </c>
      <c r="BF14" s="46"/>
    </row>
    <row r="15" spans="2:58" s="31" customFormat="1" ht="12.75" hidden="1">
      <c r="B15" s="32">
        <f aca="true" t="shared" si="0" ref="B15:B42">AE15</f>
        <v>0</v>
      </c>
      <c r="C15" s="33"/>
      <c r="D15" s="34"/>
      <c r="E15" s="35"/>
      <c r="F15" s="36">
        <f>IF(E15=0,0,IF(E15="",0,LOOKUP(E15,Bodování!$A$2:$A$101,Bodování!$B$2:$B$101)))</f>
        <v>0</v>
      </c>
      <c r="G15" s="37"/>
      <c r="H15" s="38">
        <f>IF(G15=0,0,IF(G15="",0,LOOKUP(G15,Bodování!$A$2:$A$101,Bodování!$B$2:$B$101)))</f>
        <v>0</v>
      </c>
      <c r="I15" s="35"/>
      <c r="J15" s="36">
        <f>IF(I15=0,0,IF(I15="",0,LOOKUP(I15,Bodování!$A$2:$A$101,Bodování!$B$2:$B$101)))</f>
        <v>0</v>
      </c>
      <c r="K15" s="37"/>
      <c r="L15" s="38">
        <f>IF(K15=0,0,IF(K15="",0,LOOKUP(K15,Bodování!$A$2:$A$101,Bodování!$B$2:$B$101)))</f>
        <v>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 aca="true" t="shared" si="1" ref="Y15:Y42">IF(BE15&lt;7,0,AQ15)</f>
        <v>0</v>
      </c>
      <c r="Z15" s="39">
        <f>IF(Y15=0,0,LOOKUP(Y15,Bodování!$A$2:$A$101,Bodování!$B$2:$B$101))</f>
        <v>0</v>
      </c>
      <c r="AA15" s="39">
        <f aca="true" t="shared" si="2" ref="AA15:AA42">IF(BE15&lt;10,0,IF(AR15&gt;1,AQ15,BC15))</f>
        <v>0</v>
      </c>
      <c r="AB15" s="39">
        <f>IF(AA15=0,0,LOOKUP(AA15,Bodování!$A$2:$A$101,Bodování!$B$2:$B$101))</f>
        <v>0</v>
      </c>
      <c r="AC15" s="40">
        <f aca="true" t="shared" si="3" ref="AC15:AC42">IF(C15&gt;0,E15+G15+I15+K15+M15+O15+Q15+S15+U15+W15-Y15-AA15,"")</f>
      </c>
      <c r="AD15" s="41">
        <f aca="true" t="shared" si="4" ref="AD15:AD42">IF(C15&gt;0,F15+H15+J15+L15+N15+P15+R15+T15+V15+X15-Z15-AB15,"")</f>
      </c>
      <c r="AE15" s="42"/>
      <c r="AF15" s="5"/>
      <c r="AG15" s="43">
        <f aca="true" t="shared" si="5" ref="AG15:AG42">E15</f>
        <v>0</v>
      </c>
      <c r="AH15" s="43">
        <f aca="true" t="shared" si="6" ref="AH15:AH42">G15</f>
        <v>0</v>
      </c>
      <c r="AI15" s="43">
        <f aca="true" t="shared" si="7" ref="AI15:AI42">I15</f>
        <v>0</v>
      </c>
      <c r="AJ15" s="43">
        <f aca="true" t="shared" si="8" ref="AJ15:AJ42">K15</f>
        <v>0</v>
      </c>
      <c r="AK15" s="43">
        <f aca="true" t="shared" si="9" ref="AK15:AK42">M15</f>
        <v>0</v>
      </c>
      <c r="AL15" s="43">
        <f aca="true" t="shared" si="10" ref="AL15:AL42">O15</f>
        <v>0</v>
      </c>
      <c r="AM15" s="43">
        <f aca="true" t="shared" si="11" ref="AM15:AM42">Q15</f>
        <v>0</v>
      </c>
      <c r="AN15" s="43">
        <f aca="true" t="shared" si="12" ref="AN15:AN42">S15</f>
        <v>0</v>
      </c>
      <c r="AO15" s="43">
        <f aca="true" t="shared" si="13" ref="AO15:AO42">U15</f>
        <v>0</v>
      </c>
      <c r="AP15" s="43">
        <f aca="true" t="shared" si="14" ref="AP15:AP42">W15</f>
        <v>0</v>
      </c>
      <c r="AQ15" s="44">
        <f aca="true" t="shared" si="15" ref="AQ15:AQ42">MAX(AG15:AP15)</f>
        <v>0</v>
      </c>
      <c r="AR15" s="44">
        <f aca="true" t="shared" si="16" ref="AR15:AR42">COUNTIF(AG15:AP15,AQ15)</f>
        <v>10</v>
      </c>
      <c r="AS15" s="43">
        <f aca="true" t="shared" si="17" ref="AS15:AS42">IF(AQ15=AG15,0,AG15)</f>
        <v>0</v>
      </c>
      <c r="AT15" s="43">
        <f aca="true" t="shared" si="18" ref="AT15:AT42">IF(AQ15=AH15,0,AH15)</f>
        <v>0</v>
      </c>
      <c r="AU15" s="43">
        <f aca="true" t="shared" si="19" ref="AU15:AU42">IF(AQ15=AI15,0,AI15)</f>
        <v>0</v>
      </c>
      <c r="AV15" s="43">
        <f aca="true" t="shared" si="20" ref="AV15:AV42">IF(AQ15=AJ15,0,AJ15)</f>
        <v>0</v>
      </c>
      <c r="AW15" s="43">
        <f aca="true" t="shared" si="21" ref="AW15:AW42">IF(AQ15=AK15,0,AK15)</f>
        <v>0</v>
      </c>
      <c r="AX15" s="43">
        <f aca="true" t="shared" si="22" ref="AX15:AX42">IF(AQ15=AL15,0,AL15)</f>
        <v>0</v>
      </c>
      <c r="AY15" s="43">
        <f aca="true" t="shared" si="23" ref="AY15:AY42">IF(AQ15=AM15,0,AM15)</f>
        <v>0</v>
      </c>
      <c r="AZ15" s="43">
        <f aca="true" t="shared" si="24" ref="AZ15:AZ42">IF(AQ15=AN15,0,AN15)</f>
        <v>0</v>
      </c>
      <c r="BA15" s="43">
        <f aca="true" t="shared" si="25" ref="BA15:BA42">IF(AQ15=AO15,0,AO15)</f>
        <v>0</v>
      </c>
      <c r="BB15" s="43">
        <f aca="true" t="shared" si="26" ref="BB15:BB42">IF(AQ15=AP15,0,AP15)</f>
        <v>0</v>
      </c>
      <c r="BC15" s="44">
        <f aca="true" t="shared" si="27" ref="BC15:BC42">MAX(AS15:BB15)</f>
        <v>0</v>
      </c>
      <c r="BD15" s="45">
        <f aca="true" t="shared" si="28" ref="BD15:BD42">IF(C15="",0,1)</f>
        <v>0</v>
      </c>
      <c r="BE15" s="46">
        <f aca="true" t="shared" si="29" ref="BE15:BE42">10-(COUNTIF(AG15:AP15,0))</f>
        <v>0</v>
      </c>
      <c r="BF15" s="46"/>
    </row>
    <row r="16" spans="2:58" s="31" customFormat="1" ht="12.75" hidden="1">
      <c r="B16" s="32">
        <f t="shared" si="0"/>
        <v>0</v>
      </c>
      <c r="C16" s="33"/>
      <c r="D16" s="34"/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 t="shared" si="1"/>
        <v>0</v>
      </c>
      <c r="Z16" s="39">
        <f>IF(Y16=0,0,LOOKUP(Y16,Bodování!$A$2:$A$101,Bodování!$B$2:$B$101))</f>
        <v>0</v>
      </c>
      <c r="AA16" s="39">
        <f t="shared" si="2"/>
        <v>0</v>
      </c>
      <c r="AB16" s="39">
        <f>IF(AA16=0,0,LOOKUP(AA16,Bodování!$A$2:$A$101,Bodování!$B$2:$B$101))</f>
        <v>0</v>
      </c>
      <c r="AC16" s="40">
        <f t="shared" si="3"/>
      </c>
      <c r="AD16" s="41">
        <f t="shared" si="4"/>
      </c>
      <c r="AE16" s="42"/>
      <c r="AF16" s="5"/>
      <c r="AG16" s="43">
        <f t="shared" si="5"/>
        <v>0</v>
      </c>
      <c r="AH16" s="43">
        <f t="shared" si="6"/>
        <v>0</v>
      </c>
      <c r="AI16" s="43">
        <f t="shared" si="7"/>
        <v>0</v>
      </c>
      <c r="AJ16" s="43">
        <f t="shared" si="8"/>
        <v>0</v>
      </c>
      <c r="AK16" s="43">
        <f t="shared" si="9"/>
        <v>0</v>
      </c>
      <c r="AL16" s="43">
        <f t="shared" si="10"/>
        <v>0</v>
      </c>
      <c r="AM16" s="43">
        <f t="shared" si="11"/>
        <v>0</v>
      </c>
      <c r="AN16" s="43">
        <f t="shared" si="12"/>
        <v>0</v>
      </c>
      <c r="AO16" s="43">
        <f t="shared" si="13"/>
        <v>0</v>
      </c>
      <c r="AP16" s="43">
        <f t="shared" si="14"/>
        <v>0</v>
      </c>
      <c r="AQ16" s="44">
        <f t="shared" si="15"/>
        <v>0</v>
      </c>
      <c r="AR16" s="44">
        <f t="shared" si="16"/>
        <v>10</v>
      </c>
      <c r="AS16" s="43">
        <f t="shared" si="17"/>
        <v>0</v>
      </c>
      <c r="AT16" s="43">
        <f t="shared" si="18"/>
        <v>0</v>
      </c>
      <c r="AU16" s="43">
        <f t="shared" si="19"/>
        <v>0</v>
      </c>
      <c r="AV16" s="43">
        <f t="shared" si="20"/>
        <v>0</v>
      </c>
      <c r="AW16" s="43">
        <f t="shared" si="21"/>
        <v>0</v>
      </c>
      <c r="AX16" s="43">
        <f t="shared" si="22"/>
        <v>0</v>
      </c>
      <c r="AY16" s="43">
        <f t="shared" si="23"/>
        <v>0</v>
      </c>
      <c r="AZ16" s="43">
        <f t="shared" si="24"/>
        <v>0</v>
      </c>
      <c r="BA16" s="43">
        <f t="shared" si="25"/>
        <v>0</v>
      </c>
      <c r="BB16" s="43">
        <f t="shared" si="26"/>
        <v>0</v>
      </c>
      <c r="BC16" s="44">
        <f t="shared" si="27"/>
        <v>0</v>
      </c>
      <c r="BD16" s="45">
        <f t="shared" si="28"/>
        <v>0</v>
      </c>
      <c r="BE16" s="46">
        <f t="shared" si="29"/>
        <v>0</v>
      </c>
      <c r="BF16" s="46"/>
    </row>
    <row r="17" spans="2:58" s="31" customFormat="1" ht="12.75" hidden="1">
      <c r="B17" s="32">
        <f t="shared" si="0"/>
        <v>0</v>
      </c>
      <c r="C17" s="33"/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t="shared" si="1"/>
        <v>0</v>
      </c>
      <c r="Z17" s="39">
        <f>IF(Y17=0,0,LOOKUP(Y17,Bodování!$A$2:$A$101,Bodování!$B$2:$B$101))</f>
        <v>0</v>
      </c>
      <c r="AA17" s="39">
        <f t="shared" si="2"/>
        <v>0</v>
      </c>
      <c r="AB17" s="39">
        <f>IF(AA17=0,0,LOOKUP(AA17,Bodování!$A$2:$A$101,Bodování!$B$2:$B$101))</f>
        <v>0</v>
      </c>
      <c r="AC17" s="40">
        <f t="shared" si="3"/>
      </c>
      <c r="AD17" s="41">
        <f t="shared" si="4"/>
      </c>
      <c r="AE17" s="42"/>
      <c r="AF17" s="5"/>
      <c r="AG17" s="43">
        <f t="shared" si="5"/>
        <v>0</v>
      </c>
      <c r="AH17" s="43">
        <f t="shared" si="6"/>
        <v>0</v>
      </c>
      <c r="AI17" s="43">
        <f t="shared" si="7"/>
        <v>0</v>
      </c>
      <c r="AJ17" s="43">
        <f t="shared" si="8"/>
        <v>0</v>
      </c>
      <c r="AK17" s="43">
        <f t="shared" si="9"/>
        <v>0</v>
      </c>
      <c r="AL17" s="43">
        <f t="shared" si="10"/>
        <v>0</v>
      </c>
      <c r="AM17" s="43">
        <f t="shared" si="11"/>
        <v>0</v>
      </c>
      <c r="AN17" s="43">
        <f t="shared" si="12"/>
        <v>0</v>
      </c>
      <c r="AO17" s="43">
        <f t="shared" si="13"/>
        <v>0</v>
      </c>
      <c r="AP17" s="43">
        <f t="shared" si="14"/>
        <v>0</v>
      </c>
      <c r="AQ17" s="44">
        <f t="shared" si="15"/>
        <v>0</v>
      </c>
      <c r="AR17" s="44">
        <f t="shared" si="16"/>
        <v>10</v>
      </c>
      <c r="AS17" s="43">
        <f t="shared" si="17"/>
        <v>0</v>
      </c>
      <c r="AT17" s="43">
        <f t="shared" si="18"/>
        <v>0</v>
      </c>
      <c r="AU17" s="43">
        <f t="shared" si="19"/>
        <v>0</v>
      </c>
      <c r="AV17" s="43">
        <f t="shared" si="20"/>
        <v>0</v>
      </c>
      <c r="AW17" s="43">
        <f t="shared" si="21"/>
        <v>0</v>
      </c>
      <c r="AX17" s="43">
        <f t="shared" si="22"/>
        <v>0</v>
      </c>
      <c r="AY17" s="43">
        <f t="shared" si="23"/>
        <v>0</v>
      </c>
      <c r="AZ17" s="43">
        <f t="shared" si="24"/>
        <v>0</v>
      </c>
      <c r="BA17" s="43">
        <f t="shared" si="25"/>
        <v>0</v>
      </c>
      <c r="BB17" s="43">
        <f t="shared" si="26"/>
        <v>0</v>
      </c>
      <c r="BC17" s="44">
        <f t="shared" si="27"/>
        <v>0</v>
      </c>
      <c r="BD17" s="45">
        <f t="shared" si="28"/>
        <v>0</v>
      </c>
      <c r="BE17" s="46">
        <f t="shared" si="29"/>
        <v>0</v>
      </c>
      <c r="BF17" s="46"/>
    </row>
    <row r="18" spans="2:58" s="31" customFormat="1" ht="12.75" hidden="1">
      <c r="B18" s="32">
        <f t="shared" si="0"/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1"/>
        <v>0</v>
      </c>
      <c r="Z18" s="39">
        <f>IF(Y18=0,0,LOOKUP(Y18,Bodování!$A$2:$A$101,Bodování!$B$2:$B$101))</f>
        <v>0</v>
      </c>
      <c r="AA18" s="39">
        <f t="shared" si="2"/>
        <v>0</v>
      </c>
      <c r="AB18" s="39">
        <f>IF(AA18=0,0,LOOKUP(AA18,Bodování!$A$2:$A$101,Bodování!$B$2:$B$101))</f>
        <v>0</v>
      </c>
      <c r="AC18" s="40">
        <f t="shared" si="3"/>
      </c>
      <c r="AD18" s="41">
        <f t="shared" si="4"/>
      </c>
      <c r="AE18" s="42"/>
      <c r="AF18" s="5"/>
      <c r="AG18" s="43">
        <f t="shared" si="5"/>
        <v>0</v>
      </c>
      <c r="AH18" s="43">
        <f t="shared" si="6"/>
        <v>0</v>
      </c>
      <c r="AI18" s="43">
        <f t="shared" si="7"/>
        <v>0</v>
      </c>
      <c r="AJ18" s="43">
        <f t="shared" si="8"/>
        <v>0</v>
      </c>
      <c r="AK18" s="43">
        <f t="shared" si="9"/>
        <v>0</v>
      </c>
      <c r="AL18" s="43">
        <f t="shared" si="10"/>
        <v>0</v>
      </c>
      <c r="AM18" s="43">
        <f t="shared" si="11"/>
        <v>0</v>
      </c>
      <c r="AN18" s="43">
        <f t="shared" si="12"/>
        <v>0</v>
      </c>
      <c r="AO18" s="43">
        <f t="shared" si="13"/>
        <v>0</v>
      </c>
      <c r="AP18" s="43">
        <f t="shared" si="14"/>
        <v>0</v>
      </c>
      <c r="AQ18" s="44">
        <f t="shared" si="15"/>
        <v>0</v>
      </c>
      <c r="AR18" s="44">
        <f t="shared" si="16"/>
        <v>10</v>
      </c>
      <c r="AS18" s="43">
        <f t="shared" si="17"/>
        <v>0</v>
      </c>
      <c r="AT18" s="43">
        <f t="shared" si="18"/>
        <v>0</v>
      </c>
      <c r="AU18" s="43">
        <f t="shared" si="19"/>
        <v>0</v>
      </c>
      <c r="AV18" s="43">
        <f t="shared" si="20"/>
        <v>0</v>
      </c>
      <c r="AW18" s="43">
        <f t="shared" si="21"/>
        <v>0</v>
      </c>
      <c r="AX18" s="43">
        <f t="shared" si="22"/>
        <v>0</v>
      </c>
      <c r="AY18" s="43">
        <f t="shared" si="23"/>
        <v>0</v>
      </c>
      <c r="AZ18" s="43">
        <f t="shared" si="24"/>
        <v>0</v>
      </c>
      <c r="BA18" s="43">
        <f t="shared" si="25"/>
        <v>0</v>
      </c>
      <c r="BB18" s="43">
        <f t="shared" si="26"/>
        <v>0</v>
      </c>
      <c r="BC18" s="44">
        <f t="shared" si="27"/>
        <v>0</v>
      </c>
      <c r="BD18" s="45">
        <f t="shared" si="28"/>
        <v>0</v>
      </c>
      <c r="BE18" s="46">
        <f t="shared" si="29"/>
        <v>0</v>
      </c>
      <c r="BF18" s="46"/>
    </row>
    <row r="19" spans="2:58" s="31" customFormat="1" ht="12.75" hidden="1">
      <c r="B19" s="32">
        <f t="shared" si="0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1"/>
        <v>0</v>
      </c>
      <c r="Z19" s="39">
        <f>IF(Y19=0,0,LOOKUP(Y19,Bodování!$A$2:$A$101,Bodování!$B$2:$B$101))</f>
        <v>0</v>
      </c>
      <c r="AA19" s="39">
        <f t="shared" si="2"/>
        <v>0</v>
      </c>
      <c r="AB19" s="39">
        <f>IF(AA19=0,0,LOOKUP(AA19,Bodování!$A$2:$A$101,Bodování!$B$2:$B$101))</f>
        <v>0</v>
      </c>
      <c r="AC19" s="40">
        <f t="shared" si="3"/>
      </c>
      <c r="AD19" s="41">
        <f t="shared" si="4"/>
      </c>
      <c r="AE19" s="42"/>
      <c r="AF19" s="5"/>
      <c r="AG19" s="43">
        <f t="shared" si="5"/>
        <v>0</v>
      </c>
      <c r="AH19" s="43">
        <f t="shared" si="6"/>
        <v>0</v>
      </c>
      <c r="AI19" s="43">
        <f t="shared" si="7"/>
        <v>0</v>
      </c>
      <c r="AJ19" s="43">
        <f t="shared" si="8"/>
        <v>0</v>
      </c>
      <c r="AK19" s="43">
        <f t="shared" si="9"/>
        <v>0</v>
      </c>
      <c r="AL19" s="43">
        <f t="shared" si="10"/>
        <v>0</v>
      </c>
      <c r="AM19" s="43">
        <f t="shared" si="11"/>
        <v>0</v>
      </c>
      <c r="AN19" s="43">
        <f t="shared" si="12"/>
        <v>0</v>
      </c>
      <c r="AO19" s="43">
        <f t="shared" si="13"/>
        <v>0</v>
      </c>
      <c r="AP19" s="43">
        <f t="shared" si="14"/>
        <v>0</v>
      </c>
      <c r="AQ19" s="44">
        <f t="shared" si="15"/>
        <v>0</v>
      </c>
      <c r="AR19" s="44">
        <f t="shared" si="16"/>
        <v>10</v>
      </c>
      <c r="AS19" s="43">
        <f t="shared" si="17"/>
        <v>0</v>
      </c>
      <c r="AT19" s="43">
        <f t="shared" si="18"/>
        <v>0</v>
      </c>
      <c r="AU19" s="43">
        <f t="shared" si="19"/>
        <v>0</v>
      </c>
      <c r="AV19" s="43">
        <f t="shared" si="20"/>
        <v>0</v>
      </c>
      <c r="AW19" s="43">
        <f t="shared" si="21"/>
        <v>0</v>
      </c>
      <c r="AX19" s="43">
        <f t="shared" si="22"/>
        <v>0</v>
      </c>
      <c r="AY19" s="43">
        <f t="shared" si="23"/>
        <v>0</v>
      </c>
      <c r="AZ19" s="43">
        <f t="shared" si="24"/>
        <v>0</v>
      </c>
      <c r="BA19" s="43">
        <f t="shared" si="25"/>
        <v>0</v>
      </c>
      <c r="BB19" s="43">
        <f t="shared" si="26"/>
        <v>0</v>
      </c>
      <c r="BC19" s="44">
        <f t="shared" si="27"/>
        <v>0</v>
      </c>
      <c r="BD19" s="45">
        <f t="shared" si="28"/>
        <v>0</v>
      </c>
      <c r="BE19" s="46">
        <f t="shared" si="29"/>
        <v>0</v>
      </c>
      <c r="BF19" s="46"/>
    </row>
    <row r="20" spans="2:58" s="31" customFormat="1" ht="12.75" hidden="1">
      <c r="B20" s="32">
        <f t="shared" si="0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1"/>
        <v>0</v>
      </c>
      <c r="Z20" s="39">
        <f>IF(Y20=0,0,LOOKUP(Y20,Bodování!$A$2:$A$101,Bodování!$B$2:$B$101))</f>
        <v>0</v>
      </c>
      <c r="AA20" s="39">
        <f t="shared" si="2"/>
        <v>0</v>
      </c>
      <c r="AB20" s="39">
        <f>IF(AA20=0,0,LOOKUP(AA20,Bodování!$A$2:$A$101,Bodování!$B$2:$B$101))</f>
        <v>0</v>
      </c>
      <c r="AC20" s="40">
        <f t="shared" si="3"/>
      </c>
      <c r="AD20" s="41">
        <f t="shared" si="4"/>
      </c>
      <c r="AE20" s="42"/>
      <c r="AF20" s="5"/>
      <c r="AG20" s="43">
        <f t="shared" si="5"/>
        <v>0</v>
      </c>
      <c r="AH20" s="43">
        <f t="shared" si="6"/>
        <v>0</v>
      </c>
      <c r="AI20" s="43">
        <f t="shared" si="7"/>
        <v>0</v>
      </c>
      <c r="AJ20" s="43">
        <f t="shared" si="8"/>
        <v>0</v>
      </c>
      <c r="AK20" s="43">
        <f t="shared" si="9"/>
        <v>0</v>
      </c>
      <c r="AL20" s="43">
        <f t="shared" si="10"/>
        <v>0</v>
      </c>
      <c r="AM20" s="43">
        <f t="shared" si="11"/>
        <v>0</v>
      </c>
      <c r="AN20" s="43">
        <f t="shared" si="12"/>
        <v>0</v>
      </c>
      <c r="AO20" s="43">
        <f t="shared" si="13"/>
        <v>0</v>
      </c>
      <c r="AP20" s="43">
        <f t="shared" si="14"/>
        <v>0</v>
      </c>
      <c r="AQ20" s="44">
        <f t="shared" si="15"/>
        <v>0</v>
      </c>
      <c r="AR20" s="44">
        <f t="shared" si="16"/>
        <v>10</v>
      </c>
      <c r="AS20" s="43">
        <f t="shared" si="17"/>
        <v>0</v>
      </c>
      <c r="AT20" s="43">
        <f t="shared" si="18"/>
        <v>0</v>
      </c>
      <c r="AU20" s="43">
        <f t="shared" si="19"/>
        <v>0</v>
      </c>
      <c r="AV20" s="43">
        <f t="shared" si="20"/>
        <v>0</v>
      </c>
      <c r="AW20" s="43">
        <f t="shared" si="21"/>
        <v>0</v>
      </c>
      <c r="AX20" s="43">
        <f t="shared" si="22"/>
        <v>0</v>
      </c>
      <c r="AY20" s="43">
        <f t="shared" si="23"/>
        <v>0</v>
      </c>
      <c r="AZ20" s="43">
        <f t="shared" si="24"/>
        <v>0</v>
      </c>
      <c r="BA20" s="43">
        <f t="shared" si="25"/>
        <v>0</v>
      </c>
      <c r="BB20" s="43">
        <f t="shared" si="26"/>
        <v>0</v>
      </c>
      <c r="BC20" s="44">
        <f t="shared" si="27"/>
        <v>0</v>
      </c>
      <c r="BD20" s="45">
        <f t="shared" si="28"/>
        <v>0</v>
      </c>
      <c r="BE20" s="46">
        <f t="shared" si="29"/>
        <v>0</v>
      </c>
      <c r="BF20" s="46"/>
    </row>
    <row r="21" spans="2:58" s="31" customFormat="1" ht="12.75" hidden="1">
      <c r="B21" s="32">
        <f t="shared" si="0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1"/>
        <v>0</v>
      </c>
      <c r="Z21" s="39">
        <f>IF(Y21=0,0,LOOKUP(Y21,Bodování!$A$2:$A$101,Bodování!$B$2:$B$101))</f>
        <v>0</v>
      </c>
      <c r="AA21" s="39">
        <f t="shared" si="2"/>
        <v>0</v>
      </c>
      <c r="AB21" s="39">
        <f>IF(AA21=0,0,LOOKUP(AA21,Bodování!$A$2:$A$101,Bodování!$B$2:$B$101))</f>
        <v>0</v>
      </c>
      <c r="AC21" s="40">
        <f t="shared" si="3"/>
      </c>
      <c r="AD21" s="41">
        <f t="shared" si="4"/>
      </c>
      <c r="AE21" s="42"/>
      <c r="AF21" s="5"/>
      <c r="AG21" s="43">
        <f t="shared" si="5"/>
        <v>0</v>
      </c>
      <c r="AH21" s="43">
        <f t="shared" si="6"/>
        <v>0</v>
      </c>
      <c r="AI21" s="43">
        <f t="shared" si="7"/>
        <v>0</v>
      </c>
      <c r="AJ21" s="43">
        <f t="shared" si="8"/>
        <v>0</v>
      </c>
      <c r="AK21" s="43">
        <f t="shared" si="9"/>
        <v>0</v>
      </c>
      <c r="AL21" s="43">
        <f t="shared" si="10"/>
        <v>0</v>
      </c>
      <c r="AM21" s="43">
        <f t="shared" si="11"/>
        <v>0</v>
      </c>
      <c r="AN21" s="43">
        <f t="shared" si="12"/>
        <v>0</v>
      </c>
      <c r="AO21" s="43">
        <f t="shared" si="13"/>
        <v>0</v>
      </c>
      <c r="AP21" s="43">
        <f t="shared" si="14"/>
        <v>0</v>
      </c>
      <c r="AQ21" s="44">
        <f t="shared" si="15"/>
        <v>0</v>
      </c>
      <c r="AR21" s="44">
        <f t="shared" si="16"/>
        <v>10</v>
      </c>
      <c r="AS21" s="43">
        <f t="shared" si="17"/>
        <v>0</v>
      </c>
      <c r="AT21" s="43">
        <f t="shared" si="18"/>
        <v>0</v>
      </c>
      <c r="AU21" s="43">
        <f t="shared" si="19"/>
        <v>0</v>
      </c>
      <c r="AV21" s="43">
        <f t="shared" si="20"/>
        <v>0</v>
      </c>
      <c r="AW21" s="43">
        <f t="shared" si="21"/>
        <v>0</v>
      </c>
      <c r="AX21" s="43">
        <f t="shared" si="22"/>
        <v>0</v>
      </c>
      <c r="AY21" s="43">
        <f t="shared" si="23"/>
        <v>0</v>
      </c>
      <c r="AZ21" s="43">
        <f t="shared" si="24"/>
        <v>0</v>
      </c>
      <c r="BA21" s="43">
        <f t="shared" si="25"/>
        <v>0</v>
      </c>
      <c r="BB21" s="43">
        <f t="shared" si="26"/>
        <v>0</v>
      </c>
      <c r="BC21" s="44">
        <f t="shared" si="27"/>
        <v>0</v>
      </c>
      <c r="BD21" s="45">
        <f t="shared" si="28"/>
        <v>0</v>
      </c>
      <c r="BE21" s="46">
        <f t="shared" si="29"/>
        <v>0</v>
      </c>
      <c r="BF21" s="46"/>
    </row>
    <row r="22" spans="2:58" s="31" customFormat="1" ht="12.75" hidden="1">
      <c r="B22" s="32">
        <f t="shared" si="0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1"/>
        <v>0</v>
      </c>
      <c r="Z22" s="39">
        <f>IF(Y22=0,0,LOOKUP(Y22,Bodování!$A$2:$A$101,Bodování!$B$2:$B$101))</f>
        <v>0</v>
      </c>
      <c r="AA22" s="39">
        <f t="shared" si="2"/>
        <v>0</v>
      </c>
      <c r="AB22" s="39">
        <f>IF(AA22=0,0,LOOKUP(AA22,Bodování!$A$2:$A$101,Bodování!$B$2:$B$101))</f>
        <v>0</v>
      </c>
      <c r="AC22" s="40">
        <f t="shared" si="3"/>
      </c>
      <c r="AD22" s="41">
        <f t="shared" si="4"/>
      </c>
      <c r="AE22" s="42"/>
      <c r="AF22" s="5"/>
      <c r="AG22" s="43">
        <f t="shared" si="5"/>
        <v>0</v>
      </c>
      <c r="AH22" s="43">
        <f t="shared" si="6"/>
        <v>0</v>
      </c>
      <c r="AI22" s="43">
        <f t="shared" si="7"/>
        <v>0</v>
      </c>
      <c r="AJ22" s="43">
        <f t="shared" si="8"/>
        <v>0</v>
      </c>
      <c r="AK22" s="43">
        <f t="shared" si="9"/>
        <v>0</v>
      </c>
      <c r="AL22" s="43">
        <f t="shared" si="10"/>
        <v>0</v>
      </c>
      <c r="AM22" s="43">
        <f t="shared" si="11"/>
        <v>0</v>
      </c>
      <c r="AN22" s="43">
        <f t="shared" si="12"/>
        <v>0</v>
      </c>
      <c r="AO22" s="43">
        <f t="shared" si="13"/>
        <v>0</v>
      </c>
      <c r="AP22" s="43">
        <f t="shared" si="14"/>
        <v>0</v>
      </c>
      <c r="AQ22" s="44">
        <f t="shared" si="15"/>
        <v>0</v>
      </c>
      <c r="AR22" s="44">
        <f t="shared" si="16"/>
        <v>10</v>
      </c>
      <c r="AS22" s="43">
        <f t="shared" si="17"/>
        <v>0</v>
      </c>
      <c r="AT22" s="43">
        <f t="shared" si="18"/>
        <v>0</v>
      </c>
      <c r="AU22" s="43">
        <f t="shared" si="19"/>
        <v>0</v>
      </c>
      <c r="AV22" s="43">
        <f t="shared" si="20"/>
        <v>0</v>
      </c>
      <c r="AW22" s="43">
        <f t="shared" si="21"/>
        <v>0</v>
      </c>
      <c r="AX22" s="43">
        <f t="shared" si="22"/>
        <v>0</v>
      </c>
      <c r="AY22" s="43">
        <f t="shared" si="23"/>
        <v>0</v>
      </c>
      <c r="AZ22" s="43">
        <f t="shared" si="24"/>
        <v>0</v>
      </c>
      <c r="BA22" s="43">
        <f t="shared" si="25"/>
        <v>0</v>
      </c>
      <c r="BB22" s="43">
        <f t="shared" si="26"/>
        <v>0</v>
      </c>
      <c r="BC22" s="44">
        <f t="shared" si="27"/>
        <v>0</v>
      </c>
      <c r="BD22" s="45">
        <f t="shared" si="28"/>
        <v>0</v>
      </c>
      <c r="BE22" s="46">
        <f t="shared" si="29"/>
        <v>0</v>
      </c>
      <c r="BF22" s="46"/>
    </row>
    <row r="23" spans="2:58" s="31" customFormat="1" ht="12.75" hidden="1">
      <c r="B23" s="32">
        <f t="shared" si="0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1"/>
        <v>0</v>
      </c>
      <c r="Z23" s="39">
        <f>IF(Y23=0,0,LOOKUP(Y23,Bodování!$A$2:$A$101,Bodování!$B$2:$B$101))</f>
        <v>0</v>
      </c>
      <c r="AA23" s="39">
        <f t="shared" si="2"/>
        <v>0</v>
      </c>
      <c r="AB23" s="39">
        <f>IF(AA23=0,0,LOOKUP(AA23,Bodování!$A$2:$A$101,Bodování!$B$2:$B$101))</f>
        <v>0</v>
      </c>
      <c r="AC23" s="40">
        <f t="shared" si="3"/>
      </c>
      <c r="AD23" s="41">
        <f t="shared" si="4"/>
      </c>
      <c r="AE23" s="42"/>
      <c r="AF23" s="5"/>
      <c r="AG23" s="43">
        <f t="shared" si="5"/>
        <v>0</v>
      </c>
      <c r="AH23" s="43">
        <f t="shared" si="6"/>
        <v>0</v>
      </c>
      <c r="AI23" s="43">
        <f t="shared" si="7"/>
        <v>0</v>
      </c>
      <c r="AJ23" s="43">
        <f t="shared" si="8"/>
        <v>0</v>
      </c>
      <c r="AK23" s="43">
        <f t="shared" si="9"/>
        <v>0</v>
      </c>
      <c r="AL23" s="43">
        <f t="shared" si="10"/>
        <v>0</v>
      </c>
      <c r="AM23" s="43">
        <f t="shared" si="11"/>
        <v>0</v>
      </c>
      <c r="AN23" s="43">
        <f t="shared" si="12"/>
        <v>0</v>
      </c>
      <c r="AO23" s="43">
        <f t="shared" si="13"/>
        <v>0</v>
      </c>
      <c r="AP23" s="43">
        <f t="shared" si="14"/>
        <v>0</v>
      </c>
      <c r="AQ23" s="44">
        <f t="shared" si="15"/>
        <v>0</v>
      </c>
      <c r="AR23" s="44">
        <f t="shared" si="16"/>
        <v>10</v>
      </c>
      <c r="AS23" s="43">
        <f t="shared" si="17"/>
        <v>0</v>
      </c>
      <c r="AT23" s="43">
        <f t="shared" si="18"/>
        <v>0</v>
      </c>
      <c r="AU23" s="43">
        <f t="shared" si="19"/>
        <v>0</v>
      </c>
      <c r="AV23" s="43">
        <f t="shared" si="20"/>
        <v>0</v>
      </c>
      <c r="AW23" s="43">
        <f t="shared" si="21"/>
        <v>0</v>
      </c>
      <c r="AX23" s="43">
        <f t="shared" si="22"/>
        <v>0</v>
      </c>
      <c r="AY23" s="43">
        <f t="shared" si="23"/>
        <v>0</v>
      </c>
      <c r="AZ23" s="43">
        <f t="shared" si="24"/>
        <v>0</v>
      </c>
      <c r="BA23" s="43">
        <f t="shared" si="25"/>
        <v>0</v>
      </c>
      <c r="BB23" s="43">
        <f t="shared" si="26"/>
        <v>0</v>
      </c>
      <c r="BC23" s="44">
        <f t="shared" si="27"/>
        <v>0</v>
      </c>
      <c r="BD23" s="45">
        <f t="shared" si="28"/>
        <v>0</v>
      </c>
      <c r="BE23" s="46">
        <f t="shared" si="29"/>
        <v>0</v>
      </c>
      <c r="BF23" s="46"/>
    </row>
    <row r="24" spans="2:58" s="31" customFormat="1" ht="12.75" hidden="1">
      <c r="B24" s="32">
        <f t="shared" si="0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1"/>
        <v>0</v>
      </c>
      <c r="Z24" s="39">
        <f>IF(Y24=0,0,LOOKUP(Y24,Bodování!$A$2:$A$101,Bodování!$B$2:$B$101))</f>
        <v>0</v>
      </c>
      <c r="AA24" s="39">
        <f t="shared" si="2"/>
        <v>0</v>
      </c>
      <c r="AB24" s="39">
        <f>IF(AA24=0,0,LOOKUP(AA24,Bodování!$A$2:$A$101,Bodování!$B$2:$B$101))</f>
        <v>0</v>
      </c>
      <c r="AC24" s="40">
        <f t="shared" si="3"/>
      </c>
      <c r="AD24" s="41">
        <f t="shared" si="4"/>
      </c>
      <c r="AE24" s="42"/>
      <c r="AF24" s="5"/>
      <c r="AG24" s="43">
        <f t="shared" si="5"/>
        <v>0</v>
      </c>
      <c r="AH24" s="43">
        <f t="shared" si="6"/>
        <v>0</v>
      </c>
      <c r="AI24" s="43">
        <f t="shared" si="7"/>
        <v>0</v>
      </c>
      <c r="AJ24" s="43">
        <f t="shared" si="8"/>
        <v>0</v>
      </c>
      <c r="AK24" s="43">
        <f t="shared" si="9"/>
        <v>0</v>
      </c>
      <c r="AL24" s="43">
        <f t="shared" si="10"/>
        <v>0</v>
      </c>
      <c r="AM24" s="43">
        <f t="shared" si="11"/>
        <v>0</v>
      </c>
      <c r="AN24" s="43">
        <f t="shared" si="12"/>
        <v>0</v>
      </c>
      <c r="AO24" s="43">
        <f t="shared" si="13"/>
        <v>0</v>
      </c>
      <c r="AP24" s="43">
        <f t="shared" si="14"/>
        <v>0</v>
      </c>
      <c r="AQ24" s="44">
        <f t="shared" si="15"/>
        <v>0</v>
      </c>
      <c r="AR24" s="44">
        <f t="shared" si="16"/>
        <v>10</v>
      </c>
      <c r="AS24" s="43">
        <f t="shared" si="17"/>
        <v>0</v>
      </c>
      <c r="AT24" s="43">
        <f t="shared" si="18"/>
        <v>0</v>
      </c>
      <c r="AU24" s="43">
        <f t="shared" si="19"/>
        <v>0</v>
      </c>
      <c r="AV24" s="43">
        <f t="shared" si="20"/>
        <v>0</v>
      </c>
      <c r="AW24" s="43">
        <f t="shared" si="21"/>
        <v>0</v>
      </c>
      <c r="AX24" s="43">
        <f t="shared" si="22"/>
        <v>0</v>
      </c>
      <c r="AY24" s="43">
        <f t="shared" si="23"/>
        <v>0</v>
      </c>
      <c r="AZ24" s="43">
        <f t="shared" si="24"/>
        <v>0</v>
      </c>
      <c r="BA24" s="43">
        <f t="shared" si="25"/>
        <v>0</v>
      </c>
      <c r="BB24" s="43">
        <f t="shared" si="26"/>
        <v>0</v>
      </c>
      <c r="BC24" s="44">
        <f t="shared" si="27"/>
        <v>0</v>
      </c>
      <c r="BD24" s="45">
        <f t="shared" si="28"/>
        <v>0</v>
      </c>
      <c r="BE24" s="46">
        <f t="shared" si="29"/>
        <v>0</v>
      </c>
      <c r="BF24" s="46"/>
    </row>
    <row r="25" spans="2:58" s="31" customFormat="1" ht="12.75" hidden="1">
      <c r="B25" s="32">
        <f t="shared" si="0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1"/>
        <v>0</v>
      </c>
      <c r="Z25" s="39">
        <f>IF(Y25=0,0,LOOKUP(Y25,Bodování!$A$2:$A$101,Bodování!$B$2:$B$101))</f>
        <v>0</v>
      </c>
      <c r="AA25" s="39">
        <f t="shared" si="2"/>
        <v>0</v>
      </c>
      <c r="AB25" s="39">
        <f>IF(AA25=0,0,LOOKUP(AA25,Bodování!$A$2:$A$101,Bodování!$B$2:$B$101))</f>
        <v>0</v>
      </c>
      <c r="AC25" s="40">
        <f t="shared" si="3"/>
      </c>
      <c r="AD25" s="41">
        <f t="shared" si="4"/>
      </c>
      <c r="AE25" s="42"/>
      <c r="AF25" s="5"/>
      <c r="AG25" s="43">
        <f t="shared" si="5"/>
        <v>0</v>
      </c>
      <c r="AH25" s="43">
        <f t="shared" si="6"/>
        <v>0</v>
      </c>
      <c r="AI25" s="43">
        <f t="shared" si="7"/>
        <v>0</v>
      </c>
      <c r="AJ25" s="43">
        <f t="shared" si="8"/>
        <v>0</v>
      </c>
      <c r="AK25" s="43">
        <f t="shared" si="9"/>
        <v>0</v>
      </c>
      <c r="AL25" s="43">
        <f t="shared" si="10"/>
        <v>0</v>
      </c>
      <c r="AM25" s="43">
        <f t="shared" si="11"/>
        <v>0</v>
      </c>
      <c r="AN25" s="43">
        <f t="shared" si="12"/>
        <v>0</v>
      </c>
      <c r="AO25" s="43">
        <f t="shared" si="13"/>
        <v>0</v>
      </c>
      <c r="AP25" s="43">
        <f t="shared" si="14"/>
        <v>0</v>
      </c>
      <c r="AQ25" s="44">
        <f t="shared" si="15"/>
        <v>0</v>
      </c>
      <c r="AR25" s="44">
        <f t="shared" si="16"/>
        <v>10</v>
      </c>
      <c r="AS25" s="43">
        <f t="shared" si="17"/>
        <v>0</v>
      </c>
      <c r="AT25" s="43">
        <f t="shared" si="18"/>
        <v>0</v>
      </c>
      <c r="AU25" s="43">
        <f t="shared" si="19"/>
        <v>0</v>
      </c>
      <c r="AV25" s="43">
        <f t="shared" si="20"/>
        <v>0</v>
      </c>
      <c r="AW25" s="43">
        <f t="shared" si="21"/>
        <v>0</v>
      </c>
      <c r="AX25" s="43">
        <f t="shared" si="22"/>
        <v>0</v>
      </c>
      <c r="AY25" s="43">
        <f t="shared" si="23"/>
        <v>0</v>
      </c>
      <c r="AZ25" s="43">
        <f t="shared" si="24"/>
        <v>0</v>
      </c>
      <c r="BA25" s="43">
        <f t="shared" si="25"/>
        <v>0</v>
      </c>
      <c r="BB25" s="43">
        <f t="shared" si="26"/>
        <v>0</v>
      </c>
      <c r="BC25" s="44">
        <f t="shared" si="27"/>
        <v>0</v>
      </c>
      <c r="BD25" s="45">
        <f t="shared" si="28"/>
        <v>0</v>
      </c>
      <c r="BE25" s="46">
        <f t="shared" si="29"/>
        <v>0</v>
      </c>
      <c r="BF25" s="46"/>
    </row>
    <row r="26" spans="2:58" s="31" customFormat="1" ht="12.75" hidden="1">
      <c r="B26" s="32">
        <f t="shared" si="0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1"/>
        <v>0</v>
      </c>
      <c r="Z26" s="39">
        <f>IF(Y26=0,0,LOOKUP(Y26,Bodování!$A$2:$A$101,Bodování!$B$2:$B$101))</f>
        <v>0</v>
      </c>
      <c r="AA26" s="39">
        <f t="shared" si="2"/>
        <v>0</v>
      </c>
      <c r="AB26" s="39">
        <f>IF(AA26=0,0,LOOKUP(AA26,Bodování!$A$2:$A$101,Bodování!$B$2:$B$101))</f>
        <v>0</v>
      </c>
      <c r="AC26" s="40">
        <f t="shared" si="3"/>
      </c>
      <c r="AD26" s="41">
        <f t="shared" si="4"/>
      </c>
      <c r="AE26" s="42"/>
      <c r="AF26" s="5"/>
      <c r="AG26" s="43">
        <f t="shared" si="5"/>
        <v>0</v>
      </c>
      <c r="AH26" s="43">
        <f t="shared" si="6"/>
        <v>0</v>
      </c>
      <c r="AI26" s="43">
        <f t="shared" si="7"/>
        <v>0</v>
      </c>
      <c r="AJ26" s="43">
        <f t="shared" si="8"/>
        <v>0</v>
      </c>
      <c r="AK26" s="43">
        <f t="shared" si="9"/>
        <v>0</v>
      </c>
      <c r="AL26" s="43">
        <f t="shared" si="10"/>
        <v>0</v>
      </c>
      <c r="AM26" s="43">
        <f t="shared" si="11"/>
        <v>0</v>
      </c>
      <c r="AN26" s="43">
        <f t="shared" si="12"/>
        <v>0</v>
      </c>
      <c r="AO26" s="43">
        <f t="shared" si="13"/>
        <v>0</v>
      </c>
      <c r="AP26" s="43">
        <f t="shared" si="14"/>
        <v>0</v>
      </c>
      <c r="AQ26" s="44">
        <f t="shared" si="15"/>
        <v>0</v>
      </c>
      <c r="AR26" s="44">
        <f t="shared" si="16"/>
        <v>10</v>
      </c>
      <c r="AS26" s="43">
        <f t="shared" si="17"/>
        <v>0</v>
      </c>
      <c r="AT26" s="43">
        <f t="shared" si="18"/>
        <v>0</v>
      </c>
      <c r="AU26" s="43">
        <f t="shared" si="19"/>
        <v>0</v>
      </c>
      <c r="AV26" s="43">
        <f t="shared" si="20"/>
        <v>0</v>
      </c>
      <c r="AW26" s="43">
        <f t="shared" si="21"/>
        <v>0</v>
      </c>
      <c r="AX26" s="43">
        <f t="shared" si="22"/>
        <v>0</v>
      </c>
      <c r="AY26" s="43">
        <f t="shared" si="23"/>
        <v>0</v>
      </c>
      <c r="AZ26" s="43">
        <f t="shared" si="24"/>
        <v>0</v>
      </c>
      <c r="BA26" s="43">
        <f t="shared" si="25"/>
        <v>0</v>
      </c>
      <c r="BB26" s="43">
        <f t="shared" si="26"/>
        <v>0</v>
      </c>
      <c r="BC26" s="44">
        <f t="shared" si="27"/>
        <v>0</v>
      </c>
      <c r="BD26" s="45">
        <f t="shared" si="28"/>
        <v>0</v>
      </c>
      <c r="BE26" s="46">
        <f t="shared" si="29"/>
        <v>0</v>
      </c>
      <c r="BF26" s="46"/>
    </row>
    <row r="27" spans="2:58" s="31" customFormat="1" ht="12.75" hidden="1">
      <c r="B27" s="32">
        <f t="shared" si="0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1"/>
        <v>0</v>
      </c>
      <c r="Z27" s="39">
        <f>IF(Y27=0,0,LOOKUP(Y27,Bodování!$A$2:$A$101,Bodování!$B$2:$B$101))</f>
        <v>0</v>
      </c>
      <c r="AA27" s="39">
        <f t="shared" si="2"/>
        <v>0</v>
      </c>
      <c r="AB27" s="39">
        <f>IF(AA27=0,0,LOOKUP(AA27,Bodování!$A$2:$A$101,Bodování!$B$2:$B$101))</f>
        <v>0</v>
      </c>
      <c r="AC27" s="40">
        <f t="shared" si="3"/>
      </c>
      <c r="AD27" s="41">
        <f t="shared" si="4"/>
      </c>
      <c r="AE27" s="42"/>
      <c r="AF27" s="5"/>
      <c r="AG27" s="43">
        <f t="shared" si="5"/>
        <v>0</v>
      </c>
      <c r="AH27" s="43">
        <f t="shared" si="6"/>
        <v>0</v>
      </c>
      <c r="AI27" s="43">
        <f t="shared" si="7"/>
        <v>0</v>
      </c>
      <c r="AJ27" s="43">
        <f t="shared" si="8"/>
        <v>0</v>
      </c>
      <c r="AK27" s="43">
        <f t="shared" si="9"/>
        <v>0</v>
      </c>
      <c r="AL27" s="43">
        <f t="shared" si="10"/>
        <v>0</v>
      </c>
      <c r="AM27" s="43">
        <f t="shared" si="11"/>
        <v>0</v>
      </c>
      <c r="AN27" s="43">
        <f t="shared" si="12"/>
        <v>0</v>
      </c>
      <c r="AO27" s="43">
        <f t="shared" si="13"/>
        <v>0</v>
      </c>
      <c r="AP27" s="43">
        <f t="shared" si="14"/>
        <v>0</v>
      </c>
      <c r="AQ27" s="44">
        <f t="shared" si="15"/>
        <v>0</v>
      </c>
      <c r="AR27" s="44">
        <f t="shared" si="16"/>
        <v>10</v>
      </c>
      <c r="AS27" s="43">
        <f t="shared" si="17"/>
        <v>0</v>
      </c>
      <c r="AT27" s="43">
        <f t="shared" si="18"/>
        <v>0</v>
      </c>
      <c r="AU27" s="43">
        <f t="shared" si="19"/>
        <v>0</v>
      </c>
      <c r="AV27" s="43">
        <f t="shared" si="20"/>
        <v>0</v>
      </c>
      <c r="AW27" s="43">
        <f t="shared" si="21"/>
        <v>0</v>
      </c>
      <c r="AX27" s="43">
        <f t="shared" si="22"/>
        <v>0</v>
      </c>
      <c r="AY27" s="43">
        <f t="shared" si="23"/>
        <v>0</v>
      </c>
      <c r="AZ27" s="43">
        <f t="shared" si="24"/>
        <v>0</v>
      </c>
      <c r="BA27" s="43">
        <f t="shared" si="25"/>
        <v>0</v>
      </c>
      <c r="BB27" s="43">
        <f t="shared" si="26"/>
        <v>0</v>
      </c>
      <c r="BC27" s="44">
        <f t="shared" si="27"/>
        <v>0</v>
      </c>
      <c r="BD27" s="45">
        <f t="shared" si="28"/>
        <v>0</v>
      </c>
      <c r="BE27" s="46">
        <f t="shared" si="29"/>
        <v>0</v>
      </c>
      <c r="BF27" s="46"/>
    </row>
    <row r="28" spans="2:58" s="31" customFormat="1" ht="12.75" hidden="1">
      <c r="B28" s="32">
        <f t="shared" si="0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1"/>
        <v>0</v>
      </c>
      <c r="Z28" s="39">
        <f>IF(Y28=0,0,LOOKUP(Y28,Bodování!$A$2:$A$101,Bodování!$B$2:$B$101))</f>
        <v>0</v>
      </c>
      <c r="AA28" s="39">
        <f t="shared" si="2"/>
        <v>0</v>
      </c>
      <c r="AB28" s="39">
        <f>IF(AA28=0,0,LOOKUP(AA28,Bodování!$A$2:$A$101,Bodování!$B$2:$B$101))</f>
        <v>0</v>
      </c>
      <c r="AC28" s="40">
        <f t="shared" si="3"/>
      </c>
      <c r="AD28" s="41">
        <f t="shared" si="4"/>
      </c>
      <c r="AE28" s="42"/>
      <c r="AF28" s="5"/>
      <c r="AG28" s="43">
        <f t="shared" si="5"/>
        <v>0</v>
      </c>
      <c r="AH28" s="43">
        <f t="shared" si="6"/>
        <v>0</v>
      </c>
      <c r="AI28" s="43">
        <f t="shared" si="7"/>
        <v>0</v>
      </c>
      <c r="AJ28" s="43">
        <f t="shared" si="8"/>
        <v>0</v>
      </c>
      <c r="AK28" s="43">
        <f t="shared" si="9"/>
        <v>0</v>
      </c>
      <c r="AL28" s="43">
        <f t="shared" si="10"/>
        <v>0</v>
      </c>
      <c r="AM28" s="43">
        <f t="shared" si="11"/>
        <v>0</v>
      </c>
      <c r="AN28" s="43">
        <f t="shared" si="12"/>
        <v>0</v>
      </c>
      <c r="AO28" s="43">
        <f t="shared" si="13"/>
        <v>0</v>
      </c>
      <c r="AP28" s="43">
        <f t="shared" si="14"/>
        <v>0</v>
      </c>
      <c r="AQ28" s="44">
        <f t="shared" si="15"/>
        <v>0</v>
      </c>
      <c r="AR28" s="44">
        <f t="shared" si="16"/>
        <v>10</v>
      </c>
      <c r="AS28" s="43">
        <f t="shared" si="17"/>
        <v>0</v>
      </c>
      <c r="AT28" s="43">
        <f t="shared" si="18"/>
        <v>0</v>
      </c>
      <c r="AU28" s="43">
        <f t="shared" si="19"/>
        <v>0</v>
      </c>
      <c r="AV28" s="43">
        <f t="shared" si="20"/>
        <v>0</v>
      </c>
      <c r="AW28" s="43">
        <f t="shared" si="21"/>
        <v>0</v>
      </c>
      <c r="AX28" s="43">
        <f t="shared" si="22"/>
        <v>0</v>
      </c>
      <c r="AY28" s="43">
        <f t="shared" si="23"/>
        <v>0</v>
      </c>
      <c r="AZ28" s="43">
        <f t="shared" si="24"/>
        <v>0</v>
      </c>
      <c r="BA28" s="43">
        <f t="shared" si="25"/>
        <v>0</v>
      </c>
      <c r="BB28" s="43">
        <f t="shared" si="26"/>
        <v>0</v>
      </c>
      <c r="BC28" s="44">
        <f t="shared" si="27"/>
        <v>0</v>
      </c>
      <c r="BD28" s="45">
        <f t="shared" si="28"/>
        <v>0</v>
      </c>
      <c r="BE28" s="46">
        <f t="shared" si="29"/>
        <v>0</v>
      </c>
      <c r="BF28" s="46"/>
    </row>
    <row r="29" spans="2:58" s="31" customFormat="1" ht="12.75" hidden="1">
      <c r="B29" s="32">
        <f t="shared" si="0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1"/>
        <v>0</v>
      </c>
      <c r="Z29" s="39">
        <f>IF(Y29=0,0,LOOKUP(Y29,Bodování!$A$2:$A$101,Bodování!$B$2:$B$101))</f>
        <v>0</v>
      </c>
      <c r="AA29" s="39">
        <f t="shared" si="2"/>
        <v>0</v>
      </c>
      <c r="AB29" s="39">
        <f>IF(AA29=0,0,LOOKUP(AA29,Bodování!$A$2:$A$101,Bodování!$B$2:$B$101))</f>
        <v>0</v>
      </c>
      <c r="AC29" s="40">
        <f t="shared" si="3"/>
      </c>
      <c r="AD29" s="41">
        <f t="shared" si="4"/>
      </c>
      <c r="AE29" s="42"/>
      <c r="AF29" s="5"/>
      <c r="AG29" s="43">
        <f t="shared" si="5"/>
        <v>0</v>
      </c>
      <c r="AH29" s="43">
        <f t="shared" si="6"/>
        <v>0</v>
      </c>
      <c r="AI29" s="43">
        <f t="shared" si="7"/>
        <v>0</v>
      </c>
      <c r="AJ29" s="43">
        <f t="shared" si="8"/>
        <v>0</v>
      </c>
      <c r="AK29" s="43">
        <f t="shared" si="9"/>
        <v>0</v>
      </c>
      <c r="AL29" s="43">
        <f t="shared" si="10"/>
        <v>0</v>
      </c>
      <c r="AM29" s="43">
        <f t="shared" si="11"/>
        <v>0</v>
      </c>
      <c r="AN29" s="43">
        <f t="shared" si="12"/>
        <v>0</v>
      </c>
      <c r="AO29" s="43">
        <f t="shared" si="13"/>
        <v>0</v>
      </c>
      <c r="AP29" s="43">
        <f t="shared" si="14"/>
        <v>0</v>
      </c>
      <c r="AQ29" s="44">
        <f t="shared" si="15"/>
        <v>0</v>
      </c>
      <c r="AR29" s="44">
        <f t="shared" si="16"/>
        <v>10</v>
      </c>
      <c r="AS29" s="43">
        <f t="shared" si="17"/>
        <v>0</v>
      </c>
      <c r="AT29" s="43">
        <f t="shared" si="18"/>
        <v>0</v>
      </c>
      <c r="AU29" s="43">
        <f t="shared" si="19"/>
        <v>0</v>
      </c>
      <c r="AV29" s="43">
        <f t="shared" si="20"/>
        <v>0</v>
      </c>
      <c r="AW29" s="43">
        <f t="shared" si="21"/>
        <v>0</v>
      </c>
      <c r="AX29" s="43">
        <f t="shared" si="22"/>
        <v>0</v>
      </c>
      <c r="AY29" s="43">
        <f t="shared" si="23"/>
        <v>0</v>
      </c>
      <c r="AZ29" s="43">
        <f t="shared" si="24"/>
        <v>0</v>
      </c>
      <c r="BA29" s="43">
        <f t="shared" si="25"/>
        <v>0</v>
      </c>
      <c r="BB29" s="43">
        <f t="shared" si="26"/>
        <v>0</v>
      </c>
      <c r="BC29" s="44">
        <f t="shared" si="27"/>
        <v>0</v>
      </c>
      <c r="BD29" s="45">
        <f t="shared" si="28"/>
        <v>0</v>
      </c>
      <c r="BE29" s="46">
        <f t="shared" si="29"/>
        <v>0</v>
      </c>
      <c r="BF29" s="46"/>
    </row>
    <row r="30" spans="2:58" s="31" customFormat="1" ht="12.75" hidden="1">
      <c r="B30" s="32">
        <f t="shared" si="0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1"/>
        <v>0</v>
      </c>
      <c r="Z30" s="39">
        <f>IF(Y30=0,0,LOOKUP(Y30,Bodování!$A$2:$A$101,Bodování!$B$2:$B$101))</f>
        <v>0</v>
      </c>
      <c r="AA30" s="39">
        <f t="shared" si="2"/>
        <v>0</v>
      </c>
      <c r="AB30" s="39">
        <f>IF(AA30=0,0,LOOKUP(AA30,Bodování!$A$2:$A$101,Bodování!$B$2:$B$101))</f>
        <v>0</v>
      </c>
      <c r="AC30" s="40">
        <f t="shared" si="3"/>
      </c>
      <c r="AD30" s="41">
        <f t="shared" si="4"/>
      </c>
      <c r="AE30" s="42"/>
      <c r="AF30" s="5"/>
      <c r="AG30" s="43">
        <f t="shared" si="5"/>
        <v>0</v>
      </c>
      <c r="AH30" s="43">
        <f t="shared" si="6"/>
        <v>0</v>
      </c>
      <c r="AI30" s="43">
        <f t="shared" si="7"/>
        <v>0</v>
      </c>
      <c r="AJ30" s="43">
        <f t="shared" si="8"/>
        <v>0</v>
      </c>
      <c r="AK30" s="43">
        <f t="shared" si="9"/>
        <v>0</v>
      </c>
      <c r="AL30" s="43">
        <f t="shared" si="10"/>
        <v>0</v>
      </c>
      <c r="AM30" s="43">
        <f t="shared" si="11"/>
        <v>0</v>
      </c>
      <c r="AN30" s="43">
        <f t="shared" si="12"/>
        <v>0</v>
      </c>
      <c r="AO30" s="43">
        <f t="shared" si="13"/>
        <v>0</v>
      </c>
      <c r="AP30" s="43">
        <f t="shared" si="14"/>
        <v>0</v>
      </c>
      <c r="AQ30" s="44">
        <f t="shared" si="15"/>
        <v>0</v>
      </c>
      <c r="AR30" s="44">
        <f t="shared" si="16"/>
        <v>10</v>
      </c>
      <c r="AS30" s="43">
        <f t="shared" si="17"/>
        <v>0</v>
      </c>
      <c r="AT30" s="43">
        <f t="shared" si="18"/>
        <v>0</v>
      </c>
      <c r="AU30" s="43">
        <f t="shared" si="19"/>
        <v>0</v>
      </c>
      <c r="AV30" s="43">
        <f t="shared" si="20"/>
        <v>0</v>
      </c>
      <c r="AW30" s="43">
        <f t="shared" si="21"/>
        <v>0</v>
      </c>
      <c r="AX30" s="43">
        <f t="shared" si="22"/>
        <v>0</v>
      </c>
      <c r="AY30" s="43">
        <f t="shared" si="23"/>
        <v>0</v>
      </c>
      <c r="AZ30" s="43">
        <f t="shared" si="24"/>
        <v>0</v>
      </c>
      <c r="BA30" s="43">
        <f t="shared" si="25"/>
        <v>0</v>
      </c>
      <c r="BB30" s="43">
        <f t="shared" si="26"/>
        <v>0</v>
      </c>
      <c r="BC30" s="44">
        <f t="shared" si="27"/>
        <v>0</v>
      </c>
      <c r="BD30" s="45">
        <f t="shared" si="28"/>
        <v>0</v>
      </c>
      <c r="BE30" s="46">
        <f t="shared" si="29"/>
        <v>0</v>
      </c>
      <c r="BF30" s="46"/>
    </row>
    <row r="31" spans="2:58" s="31" customFormat="1" ht="12.75" hidden="1">
      <c r="B31" s="32">
        <f t="shared" si="0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1"/>
        <v>0</v>
      </c>
      <c r="Z31" s="39">
        <f>IF(Y31=0,0,LOOKUP(Y31,Bodování!$A$2:$A$101,Bodování!$B$2:$B$101))</f>
        <v>0</v>
      </c>
      <c r="AA31" s="39">
        <f t="shared" si="2"/>
        <v>0</v>
      </c>
      <c r="AB31" s="39">
        <f>IF(AA31=0,0,LOOKUP(AA31,Bodování!$A$2:$A$101,Bodování!$B$2:$B$101))</f>
        <v>0</v>
      </c>
      <c r="AC31" s="40">
        <f t="shared" si="3"/>
      </c>
      <c r="AD31" s="41">
        <f t="shared" si="4"/>
      </c>
      <c r="AE31" s="42"/>
      <c r="AF31" s="5"/>
      <c r="AG31" s="43">
        <f t="shared" si="5"/>
        <v>0</v>
      </c>
      <c r="AH31" s="43">
        <f t="shared" si="6"/>
        <v>0</v>
      </c>
      <c r="AI31" s="43">
        <f t="shared" si="7"/>
        <v>0</v>
      </c>
      <c r="AJ31" s="43">
        <f t="shared" si="8"/>
        <v>0</v>
      </c>
      <c r="AK31" s="43">
        <f t="shared" si="9"/>
        <v>0</v>
      </c>
      <c r="AL31" s="43">
        <f t="shared" si="10"/>
        <v>0</v>
      </c>
      <c r="AM31" s="43">
        <f t="shared" si="11"/>
        <v>0</v>
      </c>
      <c r="AN31" s="43">
        <f t="shared" si="12"/>
        <v>0</v>
      </c>
      <c r="AO31" s="43">
        <f t="shared" si="13"/>
        <v>0</v>
      </c>
      <c r="AP31" s="43">
        <f t="shared" si="14"/>
        <v>0</v>
      </c>
      <c r="AQ31" s="44">
        <f t="shared" si="15"/>
        <v>0</v>
      </c>
      <c r="AR31" s="44">
        <f t="shared" si="16"/>
        <v>10</v>
      </c>
      <c r="AS31" s="43">
        <f t="shared" si="17"/>
        <v>0</v>
      </c>
      <c r="AT31" s="43">
        <f t="shared" si="18"/>
        <v>0</v>
      </c>
      <c r="AU31" s="43">
        <f t="shared" si="19"/>
        <v>0</v>
      </c>
      <c r="AV31" s="43">
        <f t="shared" si="20"/>
        <v>0</v>
      </c>
      <c r="AW31" s="43">
        <f t="shared" si="21"/>
        <v>0</v>
      </c>
      <c r="AX31" s="43">
        <f t="shared" si="22"/>
        <v>0</v>
      </c>
      <c r="AY31" s="43">
        <f t="shared" si="23"/>
        <v>0</v>
      </c>
      <c r="AZ31" s="43">
        <f t="shared" si="24"/>
        <v>0</v>
      </c>
      <c r="BA31" s="43">
        <f t="shared" si="25"/>
        <v>0</v>
      </c>
      <c r="BB31" s="43">
        <f t="shared" si="26"/>
        <v>0</v>
      </c>
      <c r="BC31" s="44">
        <f t="shared" si="27"/>
        <v>0</v>
      </c>
      <c r="BD31" s="45">
        <f t="shared" si="28"/>
        <v>0</v>
      </c>
      <c r="BE31" s="46">
        <f t="shared" si="29"/>
        <v>0</v>
      </c>
      <c r="BF31" s="46"/>
    </row>
    <row r="32" spans="2:58" s="31" customFormat="1" ht="12.75" hidden="1">
      <c r="B32" s="32">
        <f t="shared" si="0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1"/>
        <v>0</v>
      </c>
      <c r="Z32" s="39">
        <f>IF(Y32=0,0,LOOKUP(Y32,Bodování!$A$2:$A$101,Bodování!$B$2:$B$101))</f>
        <v>0</v>
      </c>
      <c r="AA32" s="39">
        <f t="shared" si="2"/>
        <v>0</v>
      </c>
      <c r="AB32" s="39">
        <f>IF(AA32=0,0,LOOKUP(AA32,Bodování!$A$2:$A$101,Bodování!$B$2:$B$101))</f>
        <v>0</v>
      </c>
      <c r="AC32" s="40">
        <f t="shared" si="3"/>
      </c>
      <c r="AD32" s="41">
        <f t="shared" si="4"/>
      </c>
      <c r="AE32" s="42"/>
      <c r="AF32" s="5"/>
      <c r="AG32" s="43">
        <f t="shared" si="5"/>
        <v>0</v>
      </c>
      <c r="AH32" s="43">
        <f t="shared" si="6"/>
        <v>0</v>
      </c>
      <c r="AI32" s="43">
        <f t="shared" si="7"/>
        <v>0</v>
      </c>
      <c r="AJ32" s="43">
        <f t="shared" si="8"/>
        <v>0</v>
      </c>
      <c r="AK32" s="43">
        <f t="shared" si="9"/>
        <v>0</v>
      </c>
      <c r="AL32" s="43">
        <f t="shared" si="10"/>
        <v>0</v>
      </c>
      <c r="AM32" s="43">
        <f t="shared" si="11"/>
        <v>0</v>
      </c>
      <c r="AN32" s="43">
        <f t="shared" si="12"/>
        <v>0</v>
      </c>
      <c r="AO32" s="43">
        <f t="shared" si="13"/>
        <v>0</v>
      </c>
      <c r="AP32" s="43">
        <f t="shared" si="14"/>
        <v>0</v>
      </c>
      <c r="AQ32" s="44">
        <f t="shared" si="15"/>
        <v>0</v>
      </c>
      <c r="AR32" s="44">
        <f t="shared" si="16"/>
        <v>10</v>
      </c>
      <c r="AS32" s="43">
        <f t="shared" si="17"/>
        <v>0</v>
      </c>
      <c r="AT32" s="43">
        <f t="shared" si="18"/>
        <v>0</v>
      </c>
      <c r="AU32" s="43">
        <f t="shared" si="19"/>
        <v>0</v>
      </c>
      <c r="AV32" s="43">
        <f t="shared" si="20"/>
        <v>0</v>
      </c>
      <c r="AW32" s="43">
        <f t="shared" si="21"/>
        <v>0</v>
      </c>
      <c r="AX32" s="43">
        <f t="shared" si="22"/>
        <v>0</v>
      </c>
      <c r="AY32" s="43">
        <f t="shared" si="23"/>
        <v>0</v>
      </c>
      <c r="AZ32" s="43">
        <f t="shared" si="24"/>
        <v>0</v>
      </c>
      <c r="BA32" s="43">
        <f t="shared" si="25"/>
        <v>0</v>
      </c>
      <c r="BB32" s="43">
        <f t="shared" si="26"/>
        <v>0</v>
      </c>
      <c r="BC32" s="44">
        <f t="shared" si="27"/>
        <v>0</v>
      </c>
      <c r="BD32" s="45">
        <f t="shared" si="28"/>
        <v>0</v>
      </c>
      <c r="BE32" s="46">
        <f t="shared" si="29"/>
        <v>0</v>
      </c>
      <c r="BF32" s="46"/>
    </row>
    <row r="33" spans="2:58" s="31" customFormat="1" ht="12.75" hidden="1">
      <c r="B33" s="32">
        <f t="shared" si="0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1"/>
        <v>0</v>
      </c>
      <c r="Z33" s="39">
        <f>IF(Y33=0,0,LOOKUP(Y33,Bodování!$A$2:$A$101,Bodování!$B$2:$B$101))</f>
        <v>0</v>
      </c>
      <c r="AA33" s="39">
        <f t="shared" si="2"/>
        <v>0</v>
      </c>
      <c r="AB33" s="39">
        <f>IF(AA33=0,0,LOOKUP(AA33,Bodování!$A$2:$A$101,Bodování!$B$2:$B$101))</f>
        <v>0</v>
      </c>
      <c r="AC33" s="40">
        <f t="shared" si="3"/>
      </c>
      <c r="AD33" s="41">
        <f t="shared" si="4"/>
      </c>
      <c r="AE33" s="42"/>
      <c r="AF33" s="5"/>
      <c r="AG33" s="43">
        <f t="shared" si="5"/>
        <v>0</v>
      </c>
      <c r="AH33" s="43">
        <f t="shared" si="6"/>
        <v>0</v>
      </c>
      <c r="AI33" s="43">
        <f t="shared" si="7"/>
        <v>0</v>
      </c>
      <c r="AJ33" s="43">
        <f t="shared" si="8"/>
        <v>0</v>
      </c>
      <c r="AK33" s="43">
        <f t="shared" si="9"/>
        <v>0</v>
      </c>
      <c r="AL33" s="43">
        <f t="shared" si="10"/>
        <v>0</v>
      </c>
      <c r="AM33" s="43">
        <f t="shared" si="11"/>
        <v>0</v>
      </c>
      <c r="AN33" s="43">
        <f t="shared" si="12"/>
        <v>0</v>
      </c>
      <c r="AO33" s="43">
        <f t="shared" si="13"/>
        <v>0</v>
      </c>
      <c r="AP33" s="43">
        <f t="shared" si="14"/>
        <v>0</v>
      </c>
      <c r="AQ33" s="44">
        <f t="shared" si="15"/>
        <v>0</v>
      </c>
      <c r="AR33" s="44">
        <f t="shared" si="16"/>
        <v>10</v>
      </c>
      <c r="AS33" s="43">
        <f t="shared" si="17"/>
        <v>0</v>
      </c>
      <c r="AT33" s="43">
        <f t="shared" si="18"/>
        <v>0</v>
      </c>
      <c r="AU33" s="43">
        <f t="shared" si="19"/>
        <v>0</v>
      </c>
      <c r="AV33" s="43">
        <f t="shared" si="20"/>
        <v>0</v>
      </c>
      <c r="AW33" s="43">
        <f t="shared" si="21"/>
        <v>0</v>
      </c>
      <c r="AX33" s="43">
        <f t="shared" si="22"/>
        <v>0</v>
      </c>
      <c r="AY33" s="43">
        <f t="shared" si="23"/>
        <v>0</v>
      </c>
      <c r="AZ33" s="43">
        <f t="shared" si="24"/>
        <v>0</v>
      </c>
      <c r="BA33" s="43">
        <f t="shared" si="25"/>
        <v>0</v>
      </c>
      <c r="BB33" s="43">
        <f t="shared" si="26"/>
        <v>0</v>
      </c>
      <c r="BC33" s="44">
        <f t="shared" si="27"/>
        <v>0</v>
      </c>
      <c r="BD33" s="45">
        <f t="shared" si="28"/>
        <v>0</v>
      </c>
      <c r="BE33" s="46">
        <f t="shared" si="29"/>
        <v>0</v>
      </c>
      <c r="BF33" s="46"/>
    </row>
    <row r="34" spans="2:58" s="31" customFormat="1" ht="12.75" hidden="1">
      <c r="B34" s="32">
        <f t="shared" si="0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1"/>
        <v>0</v>
      </c>
      <c r="Z34" s="39">
        <f>IF(Y34=0,0,LOOKUP(Y34,Bodování!$A$2:$A$101,Bodování!$B$2:$B$101))</f>
        <v>0</v>
      </c>
      <c r="AA34" s="39">
        <f t="shared" si="2"/>
        <v>0</v>
      </c>
      <c r="AB34" s="39">
        <f>IF(AA34=0,0,LOOKUP(AA34,Bodování!$A$2:$A$101,Bodování!$B$2:$B$101))</f>
        <v>0</v>
      </c>
      <c r="AC34" s="40">
        <f t="shared" si="3"/>
      </c>
      <c r="AD34" s="41">
        <f t="shared" si="4"/>
      </c>
      <c r="AE34" s="42"/>
      <c r="AF34" s="5"/>
      <c r="AG34" s="43">
        <f t="shared" si="5"/>
        <v>0</v>
      </c>
      <c r="AH34" s="43">
        <f t="shared" si="6"/>
        <v>0</v>
      </c>
      <c r="AI34" s="43">
        <f t="shared" si="7"/>
        <v>0</v>
      </c>
      <c r="AJ34" s="43">
        <f t="shared" si="8"/>
        <v>0</v>
      </c>
      <c r="AK34" s="43">
        <f t="shared" si="9"/>
        <v>0</v>
      </c>
      <c r="AL34" s="43">
        <f t="shared" si="10"/>
        <v>0</v>
      </c>
      <c r="AM34" s="43">
        <f t="shared" si="11"/>
        <v>0</v>
      </c>
      <c r="AN34" s="43">
        <f t="shared" si="12"/>
        <v>0</v>
      </c>
      <c r="AO34" s="43">
        <f t="shared" si="13"/>
        <v>0</v>
      </c>
      <c r="AP34" s="43">
        <f t="shared" si="14"/>
        <v>0</v>
      </c>
      <c r="AQ34" s="44">
        <f t="shared" si="15"/>
        <v>0</v>
      </c>
      <c r="AR34" s="44">
        <f t="shared" si="16"/>
        <v>10</v>
      </c>
      <c r="AS34" s="43">
        <f t="shared" si="17"/>
        <v>0</v>
      </c>
      <c r="AT34" s="43">
        <f t="shared" si="18"/>
        <v>0</v>
      </c>
      <c r="AU34" s="43">
        <f t="shared" si="19"/>
        <v>0</v>
      </c>
      <c r="AV34" s="43">
        <f t="shared" si="20"/>
        <v>0</v>
      </c>
      <c r="AW34" s="43">
        <f t="shared" si="21"/>
        <v>0</v>
      </c>
      <c r="AX34" s="43">
        <f t="shared" si="22"/>
        <v>0</v>
      </c>
      <c r="AY34" s="43">
        <f t="shared" si="23"/>
        <v>0</v>
      </c>
      <c r="AZ34" s="43">
        <f t="shared" si="24"/>
        <v>0</v>
      </c>
      <c r="BA34" s="43">
        <f t="shared" si="25"/>
        <v>0</v>
      </c>
      <c r="BB34" s="43">
        <f t="shared" si="26"/>
        <v>0</v>
      </c>
      <c r="BC34" s="44">
        <f t="shared" si="27"/>
        <v>0</v>
      </c>
      <c r="BD34" s="45">
        <f t="shared" si="28"/>
        <v>0</v>
      </c>
      <c r="BE34" s="46">
        <f t="shared" si="29"/>
        <v>0</v>
      </c>
      <c r="BF34" s="46"/>
    </row>
    <row r="35" spans="2:58" s="31" customFormat="1" ht="12.75" hidden="1">
      <c r="B35" s="32">
        <f t="shared" si="0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1"/>
        <v>0</v>
      </c>
      <c r="Z35" s="39">
        <f>IF(Y35=0,0,LOOKUP(Y35,Bodování!$A$2:$A$101,Bodování!$B$2:$B$101))</f>
        <v>0</v>
      </c>
      <c r="AA35" s="39">
        <f t="shared" si="2"/>
        <v>0</v>
      </c>
      <c r="AB35" s="39">
        <f>IF(AA35=0,0,LOOKUP(AA35,Bodování!$A$2:$A$101,Bodování!$B$2:$B$101))</f>
        <v>0</v>
      </c>
      <c r="AC35" s="40">
        <f t="shared" si="3"/>
      </c>
      <c r="AD35" s="41">
        <f t="shared" si="4"/>
      </c>
      <c r="AE35" s="42"/>
      <c r="AF35" s="5"/>
      <c r="AG35" s="43">
        <f t="shared" si="5"/>
        <v>0</v>
      </c>
      <c r="AH35" s="43">
        <f t="shared" si="6"/>
        <v>0</v>
      </c>
      <c r="AI35" s="43">
        <f t="shared" si="7"/>
        <v>0</v>
      </c>
      <c r="AJ35" s="43">
        <f t="shared" si="8"/>
        <v>0</v>
      </c>
      <c r="AK35" s="43">
        <f t="shared" si="9"/>
        <v>0</v>
      </c>
      <c r="AL35" s="43">
        <f t="shared" si="10"/>
        <v>0</v>
      </c>
      <c r="AM35" s="43">
        <f t="shared" si="11"/>
        <v>0</v>
      </c>
      <c r="AN35" s="43">
        <f t="shared" si="12"/>
        <v>0</v>
      </c>
      <c r="AO35" s="43">
        <f t="shared" si="13"/>
        <v>0</v>
      </c>
      <c r="AP35" s="43">
        <f t="shared" si="14"/>
        <v>0</v>
      </c>
      <c r="AQ35" s="44">
        <f t="shared" si="15"/>
        <v>0</v>
      </c>
      <c r="AR35" s="44">
        <f t="shared" si="16"/>
        <v>10</v>
      </c>
      <c r="AS35" s="43">
        <f t="shared" si="17"/>
        <v>0</v>
      </c>
      <c r="AT35" s="43">
        <f t="shared" si="18"/>
        <v>0</v>
      </c>
      <c r="AU35" s="43">
        <f t="shared" si="19"/>
        <v>0</v>
      </c>
      <c r="AV35" s="43">
        <f t="shared" si="20"/>
        <v>0</v>
      </c>
      <c r="AW35" s="43">
        <f t="shared" si="21"/>
        <v>0</v>
      </c>
      <c r="AX35" s="43">
        <f t="shared" si="22"/>
        <v>0</v>
      </c>
      <c r="AY35" s="43">
        <f t="shared" si="23"/>
        <v>0</v>
      </c>
      <c r="AZ35" s="43">
        <f t="shared" si="24"/>
        <v>0</v>
      </c>
      <c r="BA35" s="43">
        <f t="shared" si="25"/>
        <v>0</v>
      </c>
      <c r="BB35" s="43">
        <f t="shared" si="26"/>
        <v>0</v>
      </c>
      <c r="BC35" s="44">
        <f t="shared" si="27"/>
        <v>0</v>
      </c>
      <c r="BD35" s="45">
        <f t="shared" si="28"/>
        <v>0</v>
      </c>
      <c r="BE35" s="46">
        <f t="shared" si="29"/>
        <v>0</v>
      </c>
      <c r="BF35" s="46"/>
    </row>
    <row r="36" spans="2:58" s="31" customFormat="1" ht="12.75" hidden="1">
      <c r="B36" s="32">
        <f t="shared" si="0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1"/>
        <v>0</v>
      </c>
      <c r="Z36" s="39">
        <f>IF(Y36=0,0,LOOKUP(Y36,Bodování!$A$2:$A$101,Bodování!$B$2:$B$101))</f>
        <v>0</v>
      </c>
      <c r="AA36" s="39">
        <f t="shared" si="2"/>
        <v>0</v>
      </c>
      <c r="AB36" s="39">
        <f>IF(AA36=0,0,LOOKUP(AA36,Bodování!$A$2:$A$101,Bodování!$B$2:$B$101))</f>
        <v>0</v>
      </c>
      <c r="AC36" s="40">
        <f t="shared" si="3"/>
      </c>
      <c r="AD36" s="41">
        <f t="shared" si="4"/>
      </c>
      <c r="AE36" s="42"/>
      <c r="AF36" s="5"/>
      <c r="AG36" s="43">
        <f t="shared" si="5"/>
        <v>0</v>
      </c>
      <c r="AH36" s="43">
        <f t="shared" si="6"/>
        <v>0</v>
      </c>
      <c r="AI36" s="43">
        <f t="shared" si="7"/>
        <v>0</v>
      </c>
      <c r="AJ36" s="43">
        <f t="shared" si="8"/>
        <v>0</v>
      </c>
      <c r="AK36" s="43">
        <f t="shared" si="9"/>
        <v>0</v>
      </c>
      <c r="AL36" s="43">
        <f t="shared" si="10"/>
        <v>0</v>
      </c>
      <c r="AM36" s="43">
        <f t="shared" si="11"/>
        <v>0</v>
      </c>
      <c r="AN36" s="43">
        <f t="shared" si="12"/>
        <v>0</v>
      </c>
      <c r="AO36" s="43">
        <f t="shared" si="13"/>
        <v>0</v>
      </c>
      <c r="AP36" s="43">
        <f t="shared" si="14"/>
        <v>0</v>
      </c>
      <c r="AQ36" s="44">
        <f t="shared" si="15"/>
        <v>0</v>
      </c>
      <c r="AR36" s="44">
        <f t="shared" si="16"/>
        <v>10</v>
      </c>
      <c r="AS36" s="43">
        <f t="shared" si="17"/>
        <v>0</v>
      </c>
      <c r="AT36" s="43">
        <f t="shared" si="18"/>
        <v>0</v>
      </c>
      <c r="AU36" s="43">
        <f t="shared" si="19"/>
        <v>0</v>
      </c>
      <c r="AV36" s="43">
        <f t="shared" si="20"/>
        <v>0</v>
      </c>
      <c r="AW36" s="43">
        <f t="shared" si="21"/>
        <v>0</v>
      </c>
      <c r="AX36" s="43">
        <f t="shared" si="22"/>
        <v>0</v>
      </c>
      <c r="AY36" s="43">
        <f t="shared" si="23"/>
        <v>0</v>
      </c>
      <c r="AZ36" s="43">
        <f t="shared" si="24"/>
        <v>0</v>
      </c>
      <c r="BA36" s="43">
        <f t="shared" si="25"/>
        <v>0</v>
      </c>
      <c r="BB36" s="43">
        <f t="shared" si="26"/>
        <v>0</v>
      </c>
      <c r="BC36" s="44">
        <f t="shared" si="27"/>
        <v>0</v>
      </c>
      <c r="BD36" s="45">
        <f t="shared" si="28"/>
        <v>0</v>
      </c>
      <c r="BE36" s="46">
        <f t="shared" si="29"/>
        <v>0</v>
      </c>
      <c r="BF36" s="46"/>
    </row>
    <row r="37" spans="2:58" s="31" customFormat="1" ht="12.75" hidden="1">
      <c r="B37" s="32">
        <f t="shared" si="0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1"/>
        <v>0</v>
      </c>
      <c r="Z37" s="39">
        <f>IF(Y37=0,0,LOOKUP(Y37,Bodování!$A$2:$A$101,Bodování!$B$2:$B$101))</f>
        <v>0</v>
      </c>
      <c r="AA37" s="39">
        <f t="shared" si="2"/>
        <v>0</v>
      </c>
      <c r="AB37" s="39">
        <f>IF(AA37=0,0,LOOKUP(AA37,Bodování!$A$2:$A$101,Bodování!$B$2:$B$101))</f>
        <v>0</v>
      </c>
      <c r="AC37" s="40">
        <f t="shared" si="3"/>
      </c>
      <c r="AD37" s="41">
        <f t="shared" si="4"/>
      </c>
      <c r="AE37" s="42"/>
      <c r="AF37" s="5"/>
      <c r="AG37" s="43">
        <f t="shared" si="5"/>
        <v>0</v>
      </c>
      <c r="AH37" s="43">
        <f t="shared" si="6"/>
        <v>0</v>
      </c>
      <c r="AI37" s="43">
        <f t="shared" si="7"/>
        <v>0</v>
      </c>
      <c r="AJ37" s="43">
        <f t="shared" si="8"/>
        <v>0</v>
      </c>
      <c r="AK37" s="43">
        <f t="shared" si="9"/>
        <v>0</v>
      </c>
      <c r="AL37" s="43">
        <f t="shared" si="10"/>
        <v>0</v>
      </c>
      <c r="AM37" s="43">
        <f t="shared" si="11"/>
        <v>0</v>
      </c>
      <c r="AN37" s="43">
        <f t="shared" si="12"/>
        <v>0</v>
      </c>
      <c r="AO37" s="43">
        <f t="shared" si="13"/>
        <v>0</v>
      </c>
      <c r="AP37" s="43">
        <f t="shared" si="14"/>
        <v>0</v>
      </c>
      <c r="AQ37" s="44">
        <f t="shared" si="15"/>
        <v>0</v>
      </c>
      <c r="AR37" s="44">
        <f t="shared" si="16"/>
        <v>10</v>
      </c>
      <c r="AS37" s="43">
        <f t="shared" si="17"/>
        <v>0</v>
      </c>
      <c r="AT37" s="43">
        <f t="shared" si="18"/>
        <v>0</v>
      </c>
      <c r="AU37" s="43">
        <f t="shared" si="19"/>
        <v>0</v>
      </c>
      <c r="AV37" s="43">
        <f t="shared" si="20"/>
        <v>0</v>
      </c>
      <c r="AW37" s="43">
        <f t="shared" si="21"/>
        <v>0</v>
      </c>
      <c r="AX37" s="43">
        <f t="shared" si="22"/>
        <v>0</v>
      </c>
      <c r="AY37" s="43">
        <f t="shared" si="23"/>
        <v>0</v>
      </c>
      <c r="AZ37" s="43">
        <f t="shared" si="24"/>
        <v>0</v>
      </c>
      <c r="BA37" s="43">
        <f t="shared" si="25"/>
        <v>0</v>
      </c>
      <c r="BB37" s="43">
        <f t="shared" si="26"/>
        <v>0</v>
      </c>
      <c r="BC37" s="44">
        <f t="shared" si="27"/>
        <v>0</v>
      </c>
      <c r="BD37" s="45">
        <f t="shared" si="28"/>
        <v>0</v>
      </c>
      <c r="BE37" s="46">
        <f t="shared" si="29"/>
        <v>0</v>
      </c>
      <c r="BF37" s="46"/>
    </row>
    <row r="38" spans="2:58" s="31" customFormat="1" ht="12.75" hidden="1">
      <c r="B38" s="32">
        <f t="shared" si="0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1"/>
        <v>0</v>
      </c>
      <c r="Z38" s="39">
        <f>IF(Y38=0,0,LOOKUP(Y38,Bodování!$A$2:$A$101,Bodování!$B$2:$B$101))</f>
        <v>0</v>
      </c>
      <c r="AA38" s="39">
        <f t="shared" si="2"/>
        <v>0</v>
      </c>
      <c r="AB38" s="39">
        <f>IF(AA38=0,0,LOOKUP(AA38,Bodování!$A$2:$A$101,Bodování!$B$2:$B$101))</f>
        <v>0</v>
      </c>
      <c r="AC38" s="40">
        <f t="shared" si="3"/>
      </c>
      <c r="AD38" s="41">
        <f t="shared" si="4"/>
      </c>
      <c r="AE38" s="42"/>
      <c r="AF38" s="5"/>
      <c r="AG38" s="43">
        <f t="shared" si="5"/>
        <v>0</v>
      </c>
      <c r="AH38" s="43">
        <f t="shared" si="6"/>
        <v>0</v>
      </c>
      <c r="AI38" s="43">
        <f t="shared" si="7"/>
        <v>0</v>
      </c>
      <c r="AJ38" s="43">
        <f t="shared" si="8"/>
        <v>0</v>
      </c>
      <c r="AK38" s="43">
        <f t="shared" si="9"/>
        <v>0</v>
      </c>
      <c r="AL38" s="43">
        <f t="shared" si="10"/>
        <v>0</v>
      </c>
      <c r="AM38" s="43">
        <f t="shared" si="11"/>
        <v>0</v>
      </c>
      <c r="AN38" s="43">
        <f t="shared" si="12"/>
        <v>0</v>
      </c>
      <c r="AO38" s="43">
        <f t="shared" si="13"/>
        <v>0</v>
      </c>
      <c r="AP38" s="43">
        <f t="shared" si="14"/>
        <v>0</v>
      </c>
      <c r="AQ38" s="44">
        <f t="shared" si="15"/>
        <v>0</v>
      </c>
      <c r="AR38" s="44">
        <f t="shared" si="16"/>
        <v>10</v>
      </c>
      <c r="AS38" s="43">
        <f t="shared" si="17"/>
        <v>0</v>
      </c>
      <c r="AT38" s="43">
        <f t="shared" si="18"/>
        <v>0</v>
      </c>
      <c r="AU38" s="43">
        <f t="shared" si="19"/>
        <v>0</v>
      </c>
      <c r="AV38" s="43">
        <f t="shared" si="20"/>
        <v>0</v>
      </c>
      <c r="AW38" s="43">
        <f t="shared" si="21"/>
        <v>0</v>
      </c>
      <c r="AX38" s="43">
        <f t="shared" si="22"/>
        <v>0</v>
      </c>
      <c r="AY38" s="43">
        <f t="shared" si="23"/>
        <v>0</v>
      </c>
      <c r="AZ38" s="43">
        <f t="shared" si="24"/>
        <v>0</v>
      </c>
      <c r="BA38" s="43">
        <f t="shared" si="25"/>
        <v>0</v>
      </c>
      <c r="BB38" s="43">
        <f t="shared" si="26"/>
        <v>0</v>
      </c>
      <c r="BC38" s="44">
        <f t="shared" si="27"/>
        <v>0</v>
      </c>
      <c r="BD38" s="45">
        <f t="shared" si="28"/>
        <v>0</v>
      </c>
      <c r="BE38" s="46">
        <f t="shared" si="29"/>
        <v>0</v>
      </c>
      <c r="BF38" s="46"/>
    </row>
    <row r="39" spans="2:58" s="31" customFormat="1" ht="12.75" hidden="1">
      <c r="B39" s="32">
        <f t="shared" si="0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1"/>
        <v>0</v>
      </c>
      <c r="Z39" s="39">
        <f>IF(Y39=0,0,LOOKUP(Y39,Bodování!$A$2:$A$101,Bodování!$B$2:$B$101))</f>
        <v>0</v>
      </c>
      <c r="AA39" s="39">
        <f t="shared" si="2"/>
        <v>0</v>
      </c>
      <c r="AB39" s="39">
        <f>IF(AA39=0,0,LOOKUP(AA39,Bodování!$A$2:$A$101,Bodování!$B$2:$B$101))</f>
        <v>0</v>
      </c>
      <c r="AC39" s="40">
        <f t="shared" si="3"/>
      </c>
      <c r="AD39" s="41">
        <f t="shared" si="4"/>
      </c>
      <c r="AE39" s="42"/>
      <c r="AF39" s="5"/>
      <c r="AG39" s="43">
        <f t="shared" si="5"/>
        <v>0</v>
      </c>
      <c r="AH39" s="43">
        <f t="shared" si="6"/>
        <v>0</v>
      </c>
      <c r="AI39" s="43">
        <f t="shared" si="7"/>
        <v>0</v>
      </c>
      <c r="AJ39" s="43">
        <f t="shared" si="8"/>
        <v>0</v>
      </c>
      <c r="AK39" s="43">
        <f t="shared" si="9"/>
        <v>0</v>
      </c>
      <c r="AL39" s="43">
        <f t="shared" si="10"/>
        <v>0</v>
      </c>
      <c r="AM39" s="43">
        <f t="shared" si="11"/>
        <v>0</v>
      </c>
      <c r="AN39" s="43">
        <f t="shared" si="12"/>
        <v>0</v>
      </c>
      <c r="AO39" s="43">
        <f t="shared" si="13"/>
        <v>0</v>
      </c>
      <c r="AP39" s="43">
        <f t="shared" si="14"/>
        <v>0</v>
      </c>
      <c r="AQ39" s="44">
        <f t="shared" si="15"/>
        <v>0</v>
      </c>
      <c r="AR39" s="44">
        <f t="shared" si="16"/>
        <v>10</v>
      </c>
      <c r="AS39" s="43">
        <f t="shared" si="17"/>
        <v>0</v>
      </c>
      <c r="AT39" s="43">
        <f t="shared" si="18"/>
        <v>0</v>
      </c>
      <c r="AU39" s="43">
        <f t="shared" si="19"/>
        <v>0</v>
      </c>
      <c r="AV39" s="43">
        <f t="shared" si="20"/>
        <v>0</v>
      </c>
      <c r="AW39" s="43">
        <f t="shared" si="21"/>
        <v>0</v>
      </c>
      <c r="AX39" s="43">
        <f t="shared" si="22"/>
        <v>0</v>
      </c>
      <c r="AY39" s="43">
        <f t="shared" si="23"/>
        <v>0</v>
      </c>
      <c r="AZ39" s="43">
        <f t="shared" si="24"/>
        <v>0</v>
      </c>
      <c r="BA39" s="43">
        <f t="shared" si="25"/>
        <v>0</v>
      </c>
      <c r="BB39" s="43">
        <f t="shared" si="26"/>
        <v>0</v>
      </c>
      <c r="BC39" s="44">
        <f t="shared" si="27"/>
        <v>0</v>
      </c>
      <c r="BD39" s="45">
        <f t="shared" si="28"/>
        <v>0</v>
      </c>
      <c r="BE39" s="46">
        <f t="shared" si="29"/>
        <v>0</v>
      </c>
      <c r="BF39" s="46"/>
    </row>
    <row r="40" spans="2:58" s="31" customFormat="1" ht="12.75" hidden="1">
      <c r="B40" s="32">
        <f t="shared" si="0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1"/>
        <v>0</v>
      </c>
      <c r="Z40" s="39">
        <f>IF(Y40=0,0,LOOKUP(Y40,Bodování!$A$2:$A$101,Bodování!$B$2:$B$101))</f>
        <v>0</v>
      </c>
      <c r="AA40" s="39">
        <f t="shared" si="2"/>
        <v>0</v>
      </c>
      <c r="AB40" s="39">
        <f>IF(AA40=0,0,LOOKUP(AA40,Bodování!$A$2:$A$101,Bodování!$B$2:$B$101))</f>
        <v>0</v>
      </c>
      <c r="AC40" s="40">
        <f t="shared" si="3"/>
      </c>
      <c r="AD40" s="41">
        <f t="shared" si="4"/>
      </c>
      <c r="AE40" s="42"/>
      <c r="AF40" s="5"/>
      <c r="AG40" s="43">
        <f t="shared" si="5"/>
        <v>0</v>
      </c>
      <c r="AH40" s="43">
        <f t="shared" si="6"/>
        <v>0</v>
      </c>
      <c r="AI40" s="43">
        <f t="shared" si="7"/>
        <v>0</v>
      </c>
      <c r="AJ40" s="43">
        <f t="shared" si="8"/>
        <v>0</v>
      </c>
      <c r="AK40" s="43">
        <f t="shared" si="9"/>
        <v>0</v>
      </c>
      <c r="AL40" s="43">
        <f t="shared" si="10"/>
        <v>0</v>
      </c>
      <c r="AM40" s="43">
        <f t="shared" si="11"/>
        <v>0</v>
      </c>
      <c r="AN40" s="43">
        <f t="shared" si="12"/>
        <v>0</v>
      </c>
      <c r="AO40" s="43">
        <f t="shared" si="13"/>
        <v>0</v>
      </c>
      <c r="AP40" s="43">
        <f t="shared" si="14"/>
        <v>0</v>
      </c>
      <c r="AQ40" s="44">
        <f t="shared" si="15"/>
        <v>0</v>
      </c>
      <c r="AR40" s="44">
        <f t="shared" si="16"/>
        <v>10</v>
      </c>
      <c r="AS40" s="43">
        <f t="shared" si="17"/>
        <v>0</v>
      </c>
      <c r="AT40" s="43">
        <f t="shared" si="18"/>
        <v>0</v>
      </c>
      <c r="AU40" s="43">
        <f t="shared" si="19"/>
        <v>0</v>
      </c>
      <c r="AV40" s="43">
        <f t="shared" si="20"/>
        <v>0</v>
      </c>
      <c r="AW40" s="43">
        <f t="shared" si="21"/>
        <v>0</v>
      </c>
      <c r="AX40" s="43">
        <f t="shared" si="22"/>
        <v>0</v>
      </c>
      <c r="AY40" s="43">
        <f t="shared" si="23"/>
        <v>0</v>
      </c>
      <c r="AZ40" s="43">
        <f t="shared" si="24"/>
        <v>0</v>
      </c>
      <c r="BA40" s="43">
        <f t="shared" si="25"/>
        <v>0</v>
      </c>
      <c r="BB40" s="43">
        <f t="shared" si="26"/>
        <v>0</v>
      </c>
      <c r="BC40" s="44">
        <f t="shared" si="27"/>
        <v>0</v>
      </c>
      <c r="BD40" s="45">
        <f t="shared" si="28"/>
        <v>0</v>
      </c>
      <c r="BE40" s="46">
        <f t="shared" si="29"/>
        <v>0</v>
      </c>
      <c r="BF40" s="46"/>
    </row>
    <row r="41" spans="2:58" s="31" customFormat="1" ht="12.75" hidden="1">
      <c r="B41" s="32">
        <f t="shared" si="0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1"/>
        <v>0</v>
      </c>
      <c r="Z41" s="39">
        <f>IF(Y41=0,0,LOOKUP(Y41,Bodování!$A$2:$A$101,Bodování!$B$2:$B$101))</f>
        <v>0</v>
      </c>
      <c r="AA41" s="39">
        <f t="shared" si="2"/>
        <v>0</v>
      </c>
      <c r="AB41" s="39">
        <f>IF(AA41=0,0,LOOKUP(AA41,Bodování!$A$2:$A$101,Bodování!$B$2:$B$101))</f>
        <v>0</v>
      </c>
      <c r="AC41" s="40">
        <f t="shared" si="3"/>
      </c>
      <c r="AD41" s="41">
        <f t="shared" si="4"/>
      </c>
      <c r="AE41" s="42"/>
      <c r="AF41" s="5"/>
      <c r="AG41" s="43">
        <f t="shared" si="5"/>
        <v>0</v>
      </c>
      <c r="AH41" s="43">
        <f t="shared" si="6"/>
        <v>0</v>
      </c>
      <c r="AI41" s="43">
        <f t="shared" si="7"/>
        <v>0</v>
      </c>
      <c r="AJ41" s="43">
        <f t="shared" si="8"/>
        <v>0</v>
      </c>
      <c r="AK41" s="43">
        <f t="shared" si="9"/>
        <v>0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0</v>
      </c>
      <c r="AP41" s="43">
        <f t="shared" si="14"/>
        <v>0</v>
      </c>
      <c r="AQ41" s="44">
        <f t="shared" si="15"/>
        <v>0</v>
      </c>
      <c r="AR41" s="44">
        <f t="shared" si="16"/>
        <v>10</v>
      </c>
      <c r="AS41" s="43">
        <f t="shared" si="17"/>
        <v>0</v>
      </c>
      <c r="AT41" s="43">
        <f t="shared" si="18"/>
        <v>0</v>
      </c>
      <c r="AU41" s="43">
        <f t="shared" si="19"/>
        <v>0</v>
      </c>
      <c r="AV41" s="43">
        <f t="shared" si="20"/>
        <v>0</v>
      </c>
      <c r="AW41" s="43">
        <f t="shared" si="21"/>
        <v>0</v>
      </c>
      <c r="AX41" s="43">
        <f t="shared" si="22"/>
        <v>0</v>
      </c>
      <c r="AY41" s="43">
        <f t="shared" si="23"/>
        <v>0</v>
      </c>
      <c r="AZ41" s="43">
        <f t="shared" si="24"/>
        <v>0</v>
      </c>
      <c r="BA41" s="43">
        <f t="shared" si="25"/>
        <v>0</v>
      </c>
      <c r="BB41" s="43">
        <f t="shared" si="26"/>
        <v>0</v>
      </c>
      <c r="BC41" s="44">
        <f t="shared" si="27"/>
        <v>0</v>
      </c>
      <c r="BD41" s="45">
        <f t="shared" si="28"/>
        <v>0</v>
      </c>
      <c r="BE41" s="46">
        <f t="shared" si="29"/>
        <v>0</v>
      </c>
      <c r="BF41" s="46"/>
    </row>
    <row r="42" spans="2:58" s="31" customFormat="1" ht="12.75" hidden="1">
      <c r="B42" s="32">
        <f t="shared" si="0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1"/>
        <v>0</v>
      </c>
      <c r="Z42" s="39">
        <f>IF(Y42=0,0,LOOKUP(Y42,Bodování!$A$2:$A$101,Bodování!$B$2:$B$101))</f>
        <v>0</v>
      </c>
      <c r="AA42" s="39">
        <f t="shared" si="2"/>
        <v>0</v>
      </c>
      <c r="AB42" s="39">
        <f>IF(AA42=0,0,LOOKUP(AA42,Bodování!$A$2:$A$101,Bodování!$B$2:$B$101))</f>
        <v>0</v>
      </c>
      <c r="AC42" s="40">
        <f t="shared" si="3"/>
      </c>
      <c r="AD42" s="41">
        <f t="shared" si="4"/>
      </c>
      <c r="AE42" s="42"/>
      <c r="AF42" s="5"/>
      <c r="AG42" s="43">
        <f t="shared" si="5"/>
        <v>0</v>
      </c>
      <c r="AH42" s="43">
        <f t="shared" si="6"/>
        <v>0</v>
      </c>
      <c r="AI42" s="43">
        <f t="shared" si="7"/>
        <v>0</v>
      </c>
      <c r="AJ42" s="43">
        <f t="shared" si="8"/>
        <v>0</v>
      </c>
      <c r="AK42" s="43">
        <f t="shared" si="9"/>
        <v>0</v>
      </c>
      <c r="AL42" s="43">
        <f t="shared" si="10"/>
        <v>0</v>
      </c>
      <c r="AM42" s="43">
        <f t="shared" si="11"/>
        <v>0</v>
      </c>
      <c r="AN42" s="43">
        <f t="shared" si="12"/>
        <v>0</v>
      </c>
      <c r="AO42" s="43">
        <f t="shared" si="13"/>
        <v>0</v>
      </c>
      <c r="AP42" s="43">
        <f t="shared" si="14"/>
        <v>0</v>
      </c>
      <c r="AQ42" s="44">
        <f t="shared" si="15"/>
        <v>0</v>
      </c>
      <c r="AR42" s="44">
        <f t="shared" si="16"/>
        <v>10</v>
      </c>
      <c r="AS42" s="43">
        <f t="shared" si="17"/>
        <v>0</v>
      </c>
      <c r="AT42" s="43">
        <f t="shared" si="18"/>
        <v>0</v>
      </c>
      <c r="AU42" s="43">
        <f t="shared" si="19"/>
        <v>0</v>
      </c>
      <c r="AV42" s="43">
        <f t="shared" si="20"/>
        <v>0</v>
      </c>
      <c r="AW42" s="43">
        <f t="shared" si="21"/>
        <v>0</v>
      </c>
      <c r="AX42" s="43">
        <f t="shared" si="22"/>
        <v>0</v>
      </c>
      <c r="AY42" s="43">
        <f t="shared" si="23"/>
        <v>0</v>
      </c>
      <c r="AZ42" s="43">
        <f t="shared" si="24"/>
        <v>0</v>
      </c>
      <c r="BA42" s="43">
        <f t="shared" si="25"/>
        <v>0</v>
      </c>
      <c r="BB42" s="43">
        <f t="shared" si="26"/>
        <v>0</v>
      </c>
      <c r="BC42" s="44">
        <f t="shared" si="27"/>
        <v>0</v>
      </c>
      <c r="BD42" s="45">
        <f t="shared" si="28"/>
        <v>0</v>
      </c>
      <c r="BE42" s="46">
        <f t="shared" si="29"/>
        <v>0</v>
      </c>
      <c r="BF42" s="46"/>
    </row>
    <row r="43" spans="2:58" s="31" customFormat="1" ht="12.75" hidden="1">
      <c r="B43" s="32">
        <f aca="true" t="shared" si="30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31" ref="Y43:Y60">IF(BE43&lt;7,0,AQ43)</f>
        <v>0</v>
      </c>
      <c r="Z43" s="39">
        <f>IF(Y43=0,0,LOOKUP(Y43,Bodování!$A$2:$A$101,Bodování!$B$2:$B$101))</f>
        <v>0</v>
      </c>
      <c r="AA43" s="39">
        <f aca="true" t="shared" si="32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33" ref="AC43:AC60">IF(C43&gt;0,E43+G43+I43+K43+M43+O43+Q43+S43+U43+W43-Y43-AA43,"")</f>
      </c>
      <c r="AD43" s="41">
        <f aca="true" t="shared" si="34" ref="AD43:AD60">IF(C43&gt;0,F43+H43+J43+L43+N43+P43+R43+T43+V43+X43-Z43-AB43,"")</f>
      </c>
      <c r="AE43" s="42"/>
      <c r="AF43" s="5"/>
      <c r="AG43" s="43">
        <f aca="true" t="shared" si="35" ref="AG43:AG60">E43</f>
        <v>0</v>
      </c>
      <c r="AH43" s="43">
        <f aca="true" t="shared" si="36" ref="AH43:AH60">G43</f>
        <v>0</v>
      </c>
      <c r="AI43" s="43">
        <f aca="true" t="shared" si="37" ref="AI43:AI60">I43</f>
        <v>0</v>
      </c>
      <c r="AJ43" s="43">
        <f aca="true" t="shared" si="38" ref="AJ43:AJ60">K43</f>
        <v>0</v>
      </c>
      <c r="AK43" s="43">
        <f aca="true" t="shared" si="39" ref="AK43:AK60">M43</f>
        <v>0</v>
      </c>
      <c r="AL43" s="43">
        <f aca="true" t="shared" si="40" ref="AL43:AL60">O43</f>
        <v>0</v>
      </c>
      <c r="AM43" s="43">
        <f aca="true" t="shared" si="41" ref="AM43:AM60">Q43</f>
        <v>0</v>
      </c>
      <c r="AN43" s="43">
        <f aca="true" t="shared" si="42" ref="AN43:AN60">S43</f>
        <v>0</v>
      </c>
      <c r="AO43" s="43">
        <f aca="true" t="shared" si="43" ref="AO43:AO60">U43</f>
        <v>0</v>
      </c>
      <c r="AP43" s="43">
        <f aca="true" t="shared" si="44" ref="AP43:AP60">W43</f>
        <v>0</v>
      </c>
      <c r="AQ43" s="44">
        <f aca="true" t="shared" si="45" ref="AQ43:AQ60">MAX(AG43:AP43)</f>
        <v>0</v>
      </c>
      <c r="AR43" s="44">
        <f aca="true" t="shared" si="46" ref="AR43:AR60">COUNTIF(AG43:AP43,AQ43)</f>
        <v>10</v>
      </c>
      <c r="AS43" s="43">
        <f aca="true" t="shared" si="47" ref="AS43:AS60">IF(AQ43=AG43,0,AG43)</f>
        <v>0</v>
      </c>
      <c r="AT43" s="43">
        <f aca="true" t="shared" si="48" ref="AT43:AT60">IF(AQ43=AH43,0,AH43)</f>
        <v>0</v>
      </c>
      <c r="AU43" s="43">
        <f aca="true" t="shared" si="49" ref="AU43:AU60">IF(AQ43=AI43,0,AI43)</f>
        <v>0</v>
      </c>
      <c r="AV43" s="43">
        <f aca="true" t="shared" si="50" ref="AV43:AV60">IF(AQ43=AJ43,0,AJ43)</f>
        <v>0</v>
      </c>
      <c r="AW43" s="43">
        <f aca="true" t="shared" si="51" ref="AW43:AW60">IF(AQ43=AK43,0,AK43)</f>
        <v>0</v>
      </c>
      <c r="AX43" s="43">
        <f aca="true" t="shared" si="52" ref="AX43:AX60">IF(AQ43=AL43,0,AL43)</f>
        <v>0</v>
      </c>
      <c r="AY43" s="43">
        <f aca="true" t="shared" si="53" ref="AY43:AY60">IF(AQ43=AM43,0,AM43)</f>
        <v>0</v>
      </c>
      <c r="AZ43" s="43">
        <f aca="true" t="shared" si="54" ref="AZ43:AZ60">IF(AQ43=AN43,0,AN43)</f>
        <v>0</v>
      </c>
      <c r="BA43" s="43">
        <f aca="true" t="shared" si="55" ref="BA43:BA60">IF(AQ43=AO43,0,AO43)</f>
        <v>0</v>
      </c>
      <c r="BB43" s="43">
        <f aca="true" t="shared" si="56" ref="BB43:BB60">IF(AQ43=AP43,0,AP43)</f>
        <v>0</v>
      </c>
      <c r="BC43" s="44">
        <f aca="true" t="shared" si="57" ref="BC43:BC60">MAX(AS43:BB43)</f>
        <v>0</v>
      </c>
      <c r="BD43" s="45">
        <f aca="true" t="shared" si="58" ref="BD43:BD60">IF(C43="",0,1)</f>
        <v>0</v>
      </c>
      <c r="BE43" s="46">
        <f aca="true" t="shared" si="59" ref="BE43:BE60">10-(COUNTIF(AG43:AP43,0))</f>
        <v>0</v>
      </c>
      <c r="BF43" s="46"/>
    </row>
    <row r="44" spans="2:58" s="31" customFormat="1" ht="12.75" hidden="1">
      <c r="B44" s="32">
        <f t="shared" si="3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1"/>
        <v>0</v>
      </c>
      <c r="Z44" s="39">
        <f>IF(Y44=0,0,LOOKUP(Y44,Bodování!$A$2:$A$101,Bodování!$B$2:$B$101))</f>
        <v>0</v>
      </c>
      <c r="AA44" s="39">
        <f t="shared" si="32"/>
        <v>0</v>
      </c>
      <c r="AB44" s="39">
        <f>IF(AA44=0,0,LOOKUP(AA44,Bodování!$A$2:$A$101,Bodování!$B$2:$B$101))</f>
        <v>0</v>
      </c>
      <c r="AC44" s="40">
        <f t="shared" si="33"/>
      </c>
      <c r="AD44" s="41">
        <f t="shared" si="34"/>
      </c>
      <c r="AE44" s="42"/>
      <c r="AF44" s="5"/>
      <c r="AG44" s="43">
        <f t="shared" si="35"/>
        <v>0</v>
      </c>
      <c r="AH44" s="43">
        <f t="shared" si="36"/>
        <v>0</v>
      </c>
      <c r="AI44" s="43">
        <f t="shared" si="37"/>
        <v>0</v>
      </c>
      <c r="AJ44" s="43">
        <f t="shared" si="38"/>
        <v>0</v>
      </c>
      <c r="AK44" s="43">
        <f t="shared" si="39"/>
        <v>0</v>
      </c>
      <c r="AL44" s="43">
        <f t="shared" si="40"/>
        <v>0</v>
      </c>
      <c r="AM44" s="43">
        <f t="shared" si="41"/>
        <v>0</v>
      </c>
      <c r="AN44" s="43">
        <f t="shared" si="42"/>
        <v>0</v>
      </c>
      <c r="AO44" s="43">
        <f t="shared" si="43"/>
        <v>0</v>
      </c>
      <c r="AP44" s="43">
        <f t="shared" si="44"/>
        <v>0</v>
      </c>
      <c r="AQ44" s="44">
        <f t="shared" si="45"/>
        <v>0</v>
      </c>
      <c r="AR44" s="44">
        <f t="shared" si="46"/>
        <v>10</v>
      </c>
      <c r="AS44" s="43">
        <f t="shared" si="47"/>
        <v>0</v>
      </c>
      <c r="AT44" s="43">
        <f t="shared" si="48"/>
        <v>0</v>
      </c>
      <c r="AU44" s="43">
        <f t="shared" si="49"/>
        <v>0</v>
      </c>
      <c r="AV44" s="43">
        <f t="shared" si="50"/>
        <v>0</v>
      </c>
      <c r="AW44" s="43">
        <f t="shared" si="51"/>
        <v>0</v>
      </c>
      <c r="AX44" s="43">
        <f t="shared" si="52"/>
        <v>0</v>
      </c>
      <c r="AY44" s="43">
        <f t="shared" si="53"/>
        <v>0</v>
      </c>
      <c r="AZ44" s="43">
        <f t="shared" si="54"/>
        <v>0</v>
      </c>
      <c r="BA44" s="43">
        <f t="shared" si="55"/>
        <v>0</v>
      </c>
      <c r="BB44" s="43">
        <f t="shared" si="56"/>
        <v>0</v>
      </c>
      <c r="BC44" s="44">
        <f t="shared" si="57"/>
        <v>0</v>
      </c>
      <c r="BD44" s="45">
        <f t="shared" si="58"/>
        <v>0</v>
      </c>
      <c r="BE44" s="46">
        <f t="shared" si="59"/>
        <v>0</v>
      </c>
      <c r="BF44" s="46"/>
    </row>
    <row r="45" spans="2:58" s="31" customFormat="1" ht="12.75" hidden="1">
      <c r="B45" s="32">
        <f t="shared" si="3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1"/>
        <v>0</v>
      </c>
      <c r="Z45" s="39">
        <f>IF(Y45=0,0,LOOKUP(Y45,Bodování!$A$2:$A$101,Bodování!$B$2:$B$101))</f>
        <v>0</v>
      </c>
      <c r="AA45" s="39">
        <f t="shared" si="32"/>
        <v>0</v>
      </c>
      <c r="AB45" s="39">
        <f>IF(AA45=0,0,LOOKUP(AA45,Bodování!$A$2:$A$101,Bodování!$B$2:$B$101))</f>
        <v>0</v>
      </c>
      <c r="AC45" s="40">
        <f t="shared" si="33"/>
      </c>
      <c r="AD45" s="41">
        <f t="shared" si="34"/>
      </c>
      <c r="AE45" s="42"/>
      <c r="AF45" s="5"/>
      <c r="AG45" s="43">
        <f t="shared" si="35"/>
        <v>0</v>
      </c>
      <c r="AH45" s="43">
        <f t="shared" si="36"/>
        <v>0</v>
      </c>
      <c r="AI45" s="43">
        <f t="shared" si="37"/>
        <v>0</v>
      </c>
      <c r="AJ45" s="43">
        <f t="shared" si="38"/>
        <v>0</v>
      </c>
      <c r="AK45" s="43">
        <f t="shared" si="39"/>
        <v>0</v>
      </c>
      <c r="AL45" s="43">
        <f t="shared" si="40"/>
        <v>0</v>
      </c>
      <c r="AM45" s="43">
        <f t="shared" si="41"/>
        <v>0</v>
      </c>
      <c r="AN45" s="43">
        <f t="shared" si="42"/>
        <v>0</v>
      </c>
      <c r="AO45" s="43">
        <f t="shared" si="43"/>
        <v>0</v>
      </c>
      <c r="AP45" s="43">
        <f t="shared" si="44"/>
        <v>0</v>
      </c>
      <c r="AQ45" s="44">
        <f t="shared" si="45"/>
        <v>0</v>
      </c>
      <c r="AR45" s="44">
        <f t="shared" si="46"/>
        <v>10</v>
      </c>
      <c r="AS45" s="43">
        <f t="shared" si="47"/>
        <v>0</v>
      </c>
      <c r="AT45" s="43">
        <f t="shared" si="48"/>
        <v>0</v>
      </c>
      <c r="AU45" s="43">
        <f t="shared" si="49"/>
        <v>0</v>
      </c>
      <c r="AV45" s="43">
        <f t="shared" si="50"/>
        <v>0</v>
      </c>
      <c r="AW45" s="43">
        <f t="shared" si="51"/>
        <v>0</v>
      </c>
      <c r="AX45" s="43">
        <f t="shared" si="52"/>
        <v>0</v>
      </c>
      <c r="AY45" s="43">
        <f t="shared" si="53"/>
        <v>0</v>
      </c>
      <c r="AZ45" s="43">
        <f t="shared" si="54"/>
        <v>0</v>
      </c>
      <c r="BA45" s="43">
        <f t="shared" si="55"/>
        <v>0</v>
      </c>
      <c r="BB45" s="43">
        <f t="shared" si="56"/>
        <v>0</v>
      </c>
      <c r="BC45" s="44">
        <f t="shared" si="57"/>
        <v>0</v>
      </c>
      <c r="BD45" s="45">
        <f t="shared" si="58"/>
        <v>0</v>
      </c>
      <c r="BE45" s="46">
        <f t="shared" si="59"/>
        <v>0</v>
      </c>
      <c r="BF45" s="46"/>
    </row>
    <row r="46" spans="2:58" s="31" customFormat="1" ht="12.75" hidden="1">
      <c r="B46" s="32">
        <f t="shared" si="3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1"/>
        <v>0</v>
      </c>
      <c r="Z46" s="39">
        <f>IF(Y46=0,0,LOOKUP(Y46,Bodování!$A$2:$A$101,Bodování!$B$2:$B$101))</f>
        <v>0</v>
      </c>
      <c r="AA46" s="39">
        <f t="shared" si="32"/>
        <v>0</v>
      </c>
      <c r="AB46" s="39">
        <f>IF(AA46=0,0,LOOKUP(AA46,Bodování!$A$2:$A$101,Bodování!$B$2:$B$101))</f>
        <v>0</v>
      </c>
      <c r="AC46" s="40">
        <f t="shared" si="33"/>
      </c>
      <c r="AD46" s="41">
        <f t="shared" si="34"/>
      </c>
      <c r="AE46" s="42"/>
      <c r="AF46" s="5"/>
      <c r="AG46" s="43">
        <f t="shared" si="35"/>
        <v>0</v>
      </c>
      <c r="AH46" s="43">
        <f t="shared" si="36"/>
        <v>0</v>
      </c>
      <c r="AI46" s="43">
        <f t="shared" si="37"/>
        <v>0</v>
      </c>
      <c r="AJ46" s="43">
        <f t="shared" si="38"/>
        <v>0</v>
      </c>
      <c r="AK46" s="43">
        <f t="shared" si="39"/>
        <v>0</v>
      </c>
      <c r="AL46" s="43">
        <f t="shared" si="40"/>
        <v>0</v>
      </c>
      <c r="AM46" s="43">
        <f t="shared" si="41"/>
        <v>0</v>
      </c>
      <c r="AN46" s="43">
        <f t="shared" si="42"/>
        <v>0</v>
      </c>
      <c r="AO46" s="43">
        <f t="shared" si="43"/>
        <v>0</v>
      </c>
      <c r="AP46" s="43">
        <f t="shared" si="44"/>
        <v>0</v>
      </c>
      <c r="AQ46" s="44">
        <f t="shared" si="45"/>
        <v>0</v>
      </c>
      <c r="AR46" s="44">
        <f t="shared" si="46"/>
        <v>10</v>
      </c>
      <c r="AS46" s="43">
        <f t="shared" si="47"/>
        <v>0</v>
      </c>
      <c r="AT46" s="43">
        <f t="shared" si="48"/>
        <v>0</v>
      </c>
      <c r="AU46" s="43">
        <f t="shared" si="49"/>
        <v>0</v>
      </c>
      <c r="AV46" s="43">
        <f t="shared" si="50"/>
        <v>0</v>
      </c>
      <c r="AW46" s="43">
        <f t="shared" si="51"/>
        <v>0</v>
      </c>
      <c r="AX46" s="43">
        <f t="shared" si="52"/>
        <v>0</v>
      </c>
      <c r="AY46" s="43">
        <f t="shared" si="53"/>
        <v>0</v>
      </c>
      <c r="AZ46" s="43">
        <f t="shared" si="54"/>
        <v>0</v>
      </c>
      <c r="BA46" s="43">
        <f t="shared" si="55"/>
        <v>0</v>
      </c>
      <c r="BB46" s="43">
        <f t="shared" si="56"/>
        <v>0</v>
      </c>
      <c r="BC46" s="44">
        <f t="shared" si="57"/>
        <v>0</v>
      </c>
      <c r="BD46" s="45">
        <f t="shared" si="58"/>
        <v>0</v>
      </c>
      <c r="BE46" s="46">
        <f t="shared" si="59"/>
        <v>0</v>
      </c>
      <c r="BF46" s="46"/>
    </row>
    <row r="47" spans="2:58" s="31" customFormat="1" ht="12.75" hidden="1">
      <c r="B47" s="32">
        <f t="shared" si="3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1"/>
        <v>0</v>
      </c>
      <c r="Z47" s="39">
        <f>IF(Y47=0,0,LOOKUP(Y47,Bodování!$A$2:$A$101,Bodování!$B$2:$B$101))</f>
        <v>0</v>
      </c>
      <c r="AA47" s="39">
        <f t="shared" si="32"/>
        <v>0</v>
      </c>
      <c r="AB47" s="39">
        <f>IF(AA47=0,0,LOOKUP(AA47,Bodování!$A$2:$A$101,Bodování!$B$2:$B$101))</f>
        <v>0</v>
      </c>
      <c r="AC47" s="40">
        <f t="shared" si="33"/>
      </c>
      <c r="AD47" s="41">
        <f t="shared" si="34"/>
      </c>
      <c r="AE47" s="42"/>
      <c r="AF47" s="5"/>
      <c r="AG47" s="43">
        <f t="shared" si="35"/>
        <v>0</v>
      </c>
      <c r="AH47" s="43">
        <f t="shared" si="36"/>
        <v>0</v>
      </c>
      <c r="AI47" s="43">
        <f t="shared" si="37"/>
        <v>0</v>
      </c>
      <c r="AJ47" s="43">
        <f t="shared" si="38"/>
        <v>0</v>
      </c>
      <c r="AK47" s="43">
        <f t="shared" si="39"/>
        <v>0</v>
      </c>
      <c r="AL47" s="43">
        <f t="shared" si="40"/>
        <v>0</v>
      </c>
      <c r="AM47" s="43">
        <f t="shared" si="41"/>
        <v>0</v>
      </c>
      <c r="AN47" s="43">
        <f t="shared" si="42"/>
        <v>0</v>
      </c>
      <c r="AO47" s="43">
        <f t="shared" si="43"/>
        <v>0</v>
      </c>
      <c r="AP47" s="43">
        <f t="shared" si="44"/>
        <v>0</v>
      </c>
      <c r="AQ47" s="44">
        <f t="shared" si="45"/>
        <v>0</v>
      </c>
      <c r="AR47" s="44">
        <f t="shared" si="46"/>
        <v>10</v>
      </c>
      <c r="AS47" s="43">
        <f t="shared" si="47"/>
        <v>0</v>
      </c>
      <c r="AT47" s="43">
        <f t="shared" si="48"/>
        <v>0</v>
      </c>
      <c r="AU47" s="43">
        <f t="shared" si="49"/>
        <v>0</v>
      </c>
      <c r="AV47" s="43">
        <f t="shared" si="50"/>
        <v>0</v>
      </c>
      <c r="AW47" s="43">
        <f t="shared" si="51"/>
        <v>0</v>
      </c>
      <c r="AX47" s="43">
        <f t="shared" si="52"/>
        <v>0</v>
      </c>
      <c r="AY47" s="43">
        <f t="shared" si="53"/>
        <v>0</v>
      </c>
      <c r="AZ47" s="43">
        <f t="shared" si="54"/>
        <v>0</v>
      </c>
      <c r="BA47" s="43">
        <f t="shared" si="55"/>
        <v>0</v>
      </c>
      <c r="BB47" s="43">
        <f t="shared" si="56"/>
        <v>0</v>
      </c>
      <c r="BC47" s="44">
        <f t="shared" si="57"/>
        <v>0</v>
      </c>
      <c r="BD47" s="45">
        <f t="shared" si="58"/>
        <v>0</v>
      </c>
      <c r="BE47" s="46">
        <f t="shared" si="59"/>
        <v>0</v>
      </c>
      <c r="BF47" s="46"/>
    </row>
    <row r="48" spans="2:58" s="31" customFormat="1" ht="12.75" hidden="1">
      <c r="B48" s="32">
        <f t="shared" si="3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1"/>
        <v>0</v>
      </c>
      <c r="Z48" s="39">
        <f>IF(Y48=0,0,LOOKUP(Y48,Bodování!$A$2:$A$101,Bodování!$B$2:$B$101))</f>
        <v>0</v>
      </c>
      <c r="AA48" s="39">
        <f t="shared" si="32"/>
        <v>0</v>
      </c>
      <c r="AB48" s="39">
        <f>IF(AA48=0,0,LOOKUP(AA48,Bodování!$A$2:$A$101,Bodování!$B$2:$B$101))</f>
        <v>0</v>
      </c>
      <c r="AC48" s="40">
        <f t="shared" si="33"/>
      </c>
      <c r="AD48" s="41">
        <f t="shared" si="34"/>
      </c>
      <c r="AE48" s="42"/>
      <c r="AF48" s="5"/>
      <c r="AG48" s="43">
        <f t="shared" si="35"/>
        <v>0</v>
      </c>
      <c r="AH48" s="43">
        <f t="shared" si="36"/>
        <v>0</v>
      </c>
      <c r="AI48" s="43">
        <f t="shared" si="37"/>
        <v>0</v>
      </c>
      <c r="AJ48" s="43">
        <f t="shared" si="38"/>
        <v>0</v>
      </c>
      <c r="AK48" s="43">
        <f t="shared" si="39"/>
        <v>0</v>
      </c>
      <c r="AL48" s="43">
        <f t="shared" si="40"/>
        <v>0</v>
      </c>
      <c r="AM48" s="43">
        <f t="shared" si="41"/>
        <v>0</v>
      </c>
      <c r="AN48" s="43">
        <f t="shared" si="42"/>
        <v>0</v>
      </c>
      <c r="AO48" s="43">
        <f t="shared" si="43"/>
        <v>0</v>
      </c>
      <c r="AP48" s="43">
        <f t="shared" si="44"/>
        <v>0</v>
      </c>
      <c r="AQ48" s="44">
        <f t="shared" si="45"/>
        <v>0</v>
      </c>
      <c r="AR48" s="44">
        <f t="shared" si="46"/>
        <v>10</v>
      </c>
      <c r="AS48" s="43">
        <f t="shared" si="47"/>
        <v>0</v>
      </c>
      <c r="AT48" s="43">
        <f t="shared" si="48"/>
        <v>0</v>
      </c>
      <c r="AU48" s="43">
        <f t="shared" si="49"/>
        <v>0</v>
      </c>
      <c r="AV48" s="43">
        <f t="shared" si="50"/>
        <v>0</v>
      </c>
      <c r="AW48" s="43">
        <f t="shared" si="51"/>
        <v>0</v>
      </c>
      <c r="AX48" s="43">
        <f t="shared" si="52"/>
        <v>0</v>
      </c>
      <c r="AY48" s="43">
        <f t="shared" si="53"/>
        <v>0</v>
      </c>
      <c r="AZ48" s="43">
        <f t="shared" si="54"/>
        <v>0</v>
      </c>
      <c r="BA48" s="43">
        <f t="shared" si="55"/>
        <v>0</v>
      </c>
      <c r="BB48" s="43">
        <f t="shared" si="56"/>
        <v>0</v>
      </c>
      <c r="BC48" s="44">
        <f t="shared" si="57"/>
        <v>0</v>
      </c>
      <c r="BD48" s="45">
        <f t="shared" si="58"/>
        <v>0</v>
      </c>
      <c r="BE48" s="46">
        <f t="shared" si="59"/>
        <v>0</v>
      </c>
      <c r="BF48" s="46"/>
    </row>
    <row r="49" spans="2:58" s="31" customFormat="1" ht="12.75" hidden="1">
      <c r="B49" s="32">
        <f t="shared" si="3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1"/>
        <v>0</v>
      </c>
      <c r="Z49" s="39">
        <f>IF(Y49=0,0,LOOKUP(Y49,Bodování!$A$2:$A$101,Bodování!$B$2:$B$101))</f>
        <v>0</v>
      </c>
      <c r="AA49" s="39">
        <f t="shared" si="32"/>
        <v>0</v>
      </c>
      <c r="AB49" s="39">
        <f>IF(AA49=0,0,LOOKUP(AA49,Bodování!$A$2:$A$101,Bodování!$B$2:$B$101))</f>
        <v>0</v>
      </c>
      <c r="AC49" s="40">
        <f t="shared" si="33"/>
      </c>
      <c r="AD49" s="41">
        <f t="shared" si="34"/>
      </c>
      <c r="AE49" s="42"/>
      <c r="AF49" s="5"/>
      <c r="AG49" s="43">
        <f t="shared" si="35"/>
        <v>0</v>
      </c>
      <c r="AH49" s="43">
        <f t="shared" si="36"/>
        <v>0</v>
      </c>
      <c r="AI49" s="43">
        <f t="shared" si="37"/>
        <v>0</v>
      </c>
      <c r="AJ49" s="43">
        <f t="shared" si="38"/>
        <v>0</v>
      </c>
      <c r="AK49" s="43">
        <f t="shared" si="39"/>
        <v>0</v>
      </c>
      <c r="AL49" s="43">
        <f t="shared" si="40"/>
        <v>0</v>
      </c>
      <c r="AM49" s="43">
        <f t="shared" si="41"/>
        <v>0</v>
      </c>
      <c r="AN49" s="43">
        <f t="shared" si="42"/>
        <v>0</v>
      </c>
      <c r="AO49" s="43">
        <f t="shared" si="43"/>
        <v>0</v>
      </c>
      <c r="AP49" s="43">
        <f t="shared" si="44"/>
        <v>0</v>
      </c>
      <c r="AQ49" s="44">
        <f t="shared" si="45"/>
        <v>0</v>
      </c>
      <c r="AR49" s="44">
        <f t="shared" si="46"/>
        <v>10</v>
      </c>
      <c r="AS49" s="43">
        <f t="shared" si="47"/>
        <v>0</v>
      </c>
      <c r="AT49" s="43">
        <f t="shared" si="48"/>
        <v>0</v>
      </c>
      <c r="AU49" s="43">
        <f t="shared" si="49"/>
        <v>0</v>
      </c>
      <c r="AV49" s="43">
        <f t="shared" si="50"/>
        <v>0</v>
      </c>
      <c r="AW49" s="43">
        <f t="shared" si="51"/>
        <v>0</v>
      </c>
      <c r="AX49" s="43">
        <f t="shared" si="52"/>
        <v>0</v>
      </c>
      <c r="AY49" s="43">
        <f t="shared" si="53"/>
        <v>0</v>
      </c>
      <c r="AZ49" s="43">
        <f t="shared" si="54"/>
        <v>0</v>
      </c>
      <c r="BA49" s="43">
        <f t="shared" si="55"/>
        <v>0</v>
      </c>
      <c r="BB49" s="43">
        <f t="shared" si="56"/>
        <v>0</v>
      </c>
      <c r="BC49" s="44">
        <f t="shared" si="57"/>
        <v>0</v>
      </c>
      <c r="BD49" s="45">
        <f t="shared" si="58"/>
        <v>0</v>
      </c>
      <c r="BE49" s="46">
        <f t="shared" si="59"/>
        <v>0</v>
      </c>
      <c r="BF49" s="46"/>
    </row>
    <row r="50" spans="2:58" s="31" customFormat="1" ht="12.75" hidden="1">
      <c r="B50" s="32">
        <f t="shared" si="3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1"/>
        <v>0</v>
      </c>
      <c r="Z50" s="39">
        <f>IF(Y50=0,0,LOOKUP(Y50,Bodování!$A$2:$A$101,Bodování!$B$2:$B$101))</f>
        <v>0</v>
      </c>
      <c r="AA50" s="39">
        <f t="shared" si="32"/>
        <v>0</v>
      </c>
      <c r="AB50" s="39">
        <f>IF(AA50=0,0,LOOKUP(AA50,Bodování!$A$2:$A$101,Bodování!$B$2:$B$101))</f>
        <v>0</v>
      </c>
      <c r="AC50" s="40">
        <f t="shared" si="33"/>
      </c>
      <c r="AD50" s="41">
        <f t="shared" si="34"/>
      </c>
      <c r="AE50" s="42"/>
      <c r="AF50" s="5"/>
      <c r="AG50" s="43">
        <f t="shared" si="35"/>
        <v>0</v>
      </c>
      <c r="AH50" s="43">
        <f t="shared" si="36"/>
        <v>0</v>
      </c>
      <c r="AI50" s="43">
        <f t="shared" si="37"/>
        <v>0</v>
      </c>
      <c r="AJ50" s="43">
        <f t="shared" si="38"/>
        <v>0</v>
      </c>
      <c r="AK50" s="43">
        <f t="shared" si="39"/>
        <v>0</v>
      </c>
      <c r="AL50" s="43">
        <f t="shared" si="40"/>
        <v>0</v>
      </c>
      <c r="AM50" s="43">
        <f t="shared" si="41"/>
        <v>0</v>
      </c>
      <c r="AN50" s="43">
        <f t="shared" si="42"/>
        <v>0</v>
      </c>
      <c r="AO50" s="43">
        <f t="shared" si="43"/>
        <v>0</v>
      </c>
      <c r="AP50" s="43">
        <f t="shared" si="44"/>
        <v>0</v>
      </c>
      <c r="AQ50" s="44">
        <f t="shared" si="45"/>
        <v>0</v>
      </c>
      <c r="AR50" s="44">
        <f t="shared" si="46"/>
        <v>10</v>
      </c>
      <c r="AS50" s="43">
        <f t="shared" si="47"/>
        <v>0</v>
      </c>
      <c r="AT50" s="43">
        <f t="shared" si="48"/>
        <v>0</v>
      </c>
      <c r="AU50" s="43">
        <f t="shared" si="49"/>
        <v>0</v>
      </c>
      <c r="AV50" s="43">
        <f t="shared" si="50"/>
        <v>0</v>
      </c>
      <c r="AW50" s="43">
        <f t="shared" si="51"/>
        <v>0</v>
      </c>
      <c r="AX50" s="43">
        <f t="shared" si="52"/>
        <v>0</v>
      </c>
      <c r="AY50" s="43">
        <f t="shared" si="53"/>
        <v>0</v>
      </c>
      <c r="AZ50" s="43">
        <f t="shared" si="54"/>
        <v>0</v>
      </c>
      <c r="BA50" s="43">
        <f t="shared" si="55"/>
        <v>0</v>
      </c>
      <c r="BB50" s="43">
        <f t="shared" si="56"/>
        <v>0</v>
      </c>
      <c r="BC50" s="44">
        <f t="shared" si="57"/>
        <v>0</v>
      </c>
      <c r="BD50" s="45">
        <f t="shared" si="58"/>
        <v>0</v>
      </c>
      <c r="BE50" s="46">
        <f t="shared" si="59"/>
        <v>0</v>
      </c>
      <c r="BF50" s="46"/>
    </row>
    <row r="51" spans="2:58" s="31" customFormat="1" ht="12.75" hidden="1">
      <c r="B51" s="32">
        <f t="shared" si="3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1"/>
        <v>0</v>
      </c>
      <c r="Z51" s="39">
        <f>IF(Y51=0,0,LOOKUP(Y51,Bodování!$A$2:$A$101,Bodování!$B$2:$B$101))</f>
        <v>0</v>
      </c>
      <c r="AA51" s="39">
        <f t="shared" si="32"/>
        <v>0</v>
      </c>
      <c r="AB51" s="39">
        <f>IF(AA51=0,0,LOOKUP(AA51,Bodování!$A$2:$A$101,Bodování!$B$2:$B$101))</f>
        <v>0</v>
      </c>
      <c r="AC51" s="40">
        <f t="shared" si="33"/>
      </c>
      <c r="AD51" s="41">
        <f t="shared" si="34"/>
      </c>
      <c r="AE51" s="42"/>
      <c r="AF51" s="5"/>
      <c r="AG51" s="43">
        <f t="shared" si="35"/>
        <v>0</v>
      </c>
      <c r="AH51" s="43">
        <f t="shared" si="36"/>
        <v>0</v>
      </c>
      <c r="AI51" s="43">
        <f t="shared" si="37"/>
        <v>0</v>
      </c>
      <c r="AJ51" s="43">
        <f t="shared" si="38"/>
        <v>0</v>
      </c>
      <c r="AK51" s="43">
        <f t="shared" si="39"/>
        <v>0</v>
      </c>
      <c r="AL51" s="43">
        <f t="shared" si="40"/>
        <v>0</v>
      </c>
      <c r="AM51" s="43">
        <f t="shared" si="41"/>
        <v>0</v>
      </c>
      <c r="AN51" s="43">
        <f t="shared" si="42"/>
        <v>0</v>
      </c>
      <c r="AO51" s="43">
        <f t="shared" si="43"/>
        <v>0</v>
      </c>
      <c r="AP51" s="43">
        <f t="shared" si="44"/>
        <v>0</v>
      </c>
      <c r="AQ51" s="44">
        <f t="shared" si="45"/>
        <v>0</v>
      </c>
      <c r="AR51" s="44">
        <f t="shared" si="46"/>
        <v>10</v>
      </c>
      <c r="AS51" s="43">
        <f t="shared" si="47"/>
        <v>0</v>
      </c>
      <c r="AT51" s="43">
        <f t="shared" si="48"/>
        <v>0</v>
      </c>
      <c r="AU51" s="43">
        <f t="shared" si="49"/>
        <v>0</v>
      </c>
      <c r="AV51" s="43">
        <f t="shared" si="50"/>
        <v>0</v>
      </c>
      <c r="AW51" s="43">
        <f t="shared" si="51"/>
        <v>0</v>
      </c>
      <c r="AX51" s="43">
        <f t="shared" si="52"/>
        <v>0</v>
      </c>
      <c r="AY51" s="43">
        <f t="shared" si="53"/>
        <v>0</v>
      </c>
      <c r="AZ51" s="43">
        <f t="shared" si="54"/>
        <v>0</v>
      </c>
      <c r="BA51" s="43">
        <f t="shared" si="55"/>
        <v>0</v>
      </c>
      <c r="BB51" s="43">
        <f t="shared" si="56"/>
        <v>0</v>
      </c>
      <c r="BC51" s="44">
        <f t="shared" si="57"/>
        <v>0</v>
      </c>
      <c r="BD51" s="45">
        <f t="shared" si="58"/>
        <v>0</v>
      </c>
      <c r="BE51" s="46">
        <f t="shared" si="59"/>
        <v>0</v>
      </c>
      <c r="BF51" s="46"/>
    </row>
    <row r="52" spans="2:58" s="31" customFormat="1" ht="12.75" hidden="1">
      <c r="B52" s="32">
        <f t="shared" si="3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1"/>
        <v>0</v>
      </c>
      <c r="Z52" s="39">
        <f>IF(Y52=0,0,LOOKUP(Y52,Bodování!$A$2:$A$101,Bodování!$B$2:$B$101))</f>
        <v>0</v>
      </c>
      <c r="AA52" s="39">
        <f t="shared" si="32"/>
        <v>0</v>
      </c>
      <c r="AB52" s="39">
        <f>IF(AA52=0,0,LOOKUP(AA52,Bodování!$A$2:$A$101,Bodování!$B$2:$B$101))</f>
        <v>0</v>
      </c>
      <c r="AC52" s="40">
        <f t="shared" si="33"/>
      </c>
      <c r="AD52" s="41">
        <f t="shared" si="34"/>
      </c>
      <c r="AE52" s="42"/>
      <c r="AF52" s="5"/>
      <c r="AG52" s="43">
        <f t="shared" si="35"/>
        <v>0</v>
      </c>
      <c r="AH52" s="43">
        <f t="shared" si="36"/>
        <v>0</v>
      </c>
      <c r="AI52" s="43">
        <f t="shared" si="37"/>
        <v>0</v>
      </c>
      <c r="AJ52" s="43">
        <f t="shared" si="38"/>
        <v>0</v>
      </c>
      <c r="AK52" s="43">
        <f t="shared" si="39"/>
        <v>0</v>
      </c>
      <c r="AL52" s="43">
        <f t="shared" si="40"/>
        <v>0</v>
      </c>
      <c r="AM52" s="43">
        <f t="shared" si="41"/>
        <v>0</v>
      </c>
      <c r="AN52" s="43">
        <f t="shared" si="42"/>
        <v>0</v>
      </c>
      <c r="AO52" s="43">
        <f t="shared" si="43"/>
        <v>0</v>
      </c>
      <c r="AP52" s="43">
        <f t="shared" si="44"/>
        <v>0</v>
      </c>
      <c r="AQ52" s="44">
        <f t="shared" si="45"/>
        <v>0</v>
      </c>
      <c r="AR52" s="44">
        <f t="shared" si="46"/>
        <v>10</v>
      </c>
      <c r="AS52" s="43">
        <f t="shared" si="47"/>
        <v>0</v>
      </c>
      <c r="AT52" s="43">
        <f t="shared" si="48"/>
        <v>0</v>
      </c>
      <c r="AU52" s="43">
        <f t="shared" si="49"/>
        <v>0</v>
      </c>
      <c r="AV52" s="43">
        <f t="shared" si="50"/>
        <v>0</v>
      </c>
      <c r="AW52" s="43">
        <f t="shared" si="51"/>
        <v>0</v>
      </c>
      <c r="AX52" s="43">
        <f t="shared" si="52"/>
        <v>0</v>
      </c>
      <c r="AY52" s="43">
        <f t="shared" si="53"/>
        <v>0</v>
      </c>
      <c r="AZ52" s="43">
        <f t="shared" si="54"/>
        <v>0</v>
      </c>
      <c r="BA52" s="43">
        <f t="shared" si="55"/>
        <v>0</v>
      </c>
      <c r="BB52" s="43">
        <f t="shared" si="56"/>
        <v>0</v>
      </c>
      <c r="BC52" s="44">
        <f t="shared" si="57"/>
        <v>0</v>
      </c>
      <c r="BD52" s="45">
        <f t="shared" si="58"/>
        <v>0</v>
      </c>
      <c r="BE52" s="46">
        <f t="shared" si="59"/>
        <v>0</v>
      </c>
      <c r="BF52" s="46"/>
    </row>
    <row r="53" spans="2:58" s="31" customFormat="1" ht="12.75" hidden="1">
      <c r="B53" s="32">
        <f t="shared" si="3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1"/>
        <v>0</v>
      </c>
      <c r="Z53" s="39">
        <f>IF(Y53=0,0,LOOKUP(Y53,Bodování!$A$2:$A$101,Bodování!$B$2:$B$101))</f>
        <v>0</v>
      </c>
      <c r="AA53" s="39">
        <f t="shared" si="32"/>
        <v>0</v>
      </c>
      <c r="AB53" s="39">
        <f>IF(AA53=0,0,LOOKUP(AA53,Bodování!$A$2:$A$101,Bodování!$B$2:$B$101))</f>
        <v>0</v>
      </c>
      <c r="AC53" s="40">
        <f t="shared" si="33"/>
      </c>
      <c r="AD53" s="41">
        <f t="shared" si="34"/>
      </c>
      <c r="AE53" s="42"/>
      <c r="AF53" s="5"/>
      <c r="AG53" s="43">
        <f t="shared" si="35"/>
        <v>0</v>
      </c>
      <c r="AH53" s="43">
        <f t="shared" si="36"/>
        <v>0</v>
      </c>
      <c r="AI53" s="43">
        <f t="shared" si="37"/>
        <v>0</v>
      </c>
      <c r="AJ53" s="43">
        <f t="shared" si="38"/>
        <v>0</v>
      </c>
      <c r="AK53" s="43">
        <f t="shared" si="39"/>
        <v>0</v>
      </c>
      <c r="AL53" s="43">
        <f t="shared" si="40"/>
        <v>0</v>
      </c>
      <c r="AM53" s="43">
        <f t="shared" si="41"/>
        <v>0</v>
      </c>
      <c r="AN53" s="43">
        <f t="shared" si="42"/>
        <v>0</v>
      </c>
      <c r="AO53" s="43">
        <f t="shared" si="43"/>
        <v>0</v>
      </c>
      <c r="AP53" s="43">
        <f t="shared" si="44"/>
        <v>0</v>
      </c>
      <c r="AQ53" s="44">
        <f t="shared" si="45"/>
        <v>0</v>
      </c>
      <c r="AR53" s="44">
        <f t="shared" si="46"/>
        <v>10</v>
      </c>
      <c r="AS53" s="43">
        <f t="shared" si="47"/>
        <v>0</v>
      </c>
      <c r="AT53" s="43">
        <f t="shared" si="48"/>
        <v>0</v>
      </c>
      <c r="AU53" s="43">
        <f t="shared" si="49"/>
        <v>0</v>
      </c>
      <c r="AV53" s="43">
        <f t="shared" si="50"/>
        <v>0</v>
      </c>
      <c r="AW53" s="43">
        <f t="shared" si="51"/>
        <v>0</v>
      </c>
      <c r="AX53" s="43">
        <f t="shared" si="52"/>
        <v>0</v>
      </c>
      <c r="AY53" s="43">
        <f t="shared" si="53"/>
        <v>0</v>
      </c>
      <c r="AZ53" s="43">
        <f t="shared" si="54"/>
        <v>0</v>
      </c>
      <c r="BA53" s="43">
        <f t="shared" si="55"/>
        <v>0</v>
      </c>
      <c r="BB53" s="43">
        <f t="shared" si="56"/>
        <v>0</v>
      </c>
      <c r="BC53" s="44">
        <f t="shared" si="57"/>
        <v>0</v>
      </c>
      <c r="BD53" s="45">
        <f t="shared" si="58"/>
        <v>0</v>
      </c>
      <c r="BE53" s="46">
        <f t="shared" si="59"/>
        <v>0</v>
      </c>
      <c r="BF53" s="46"/>
    </row>
    <row r="54" spans="2:58" s="31" customFormat="1" ht="12.75" hidden="1">
      <c r="B54" s="32">
        <f t="shared" si="3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1"/>
        <v>0</v>
      </c>
      <c r="Z54" s="39">
        <f>IF(Y54=0,0,LOOKUP(Y54,Bodování!$A$2:$A$101,Bodování!$B$2:$B$101))</f>
        <v>0</v>
      </c>
      <c r="AA54" s="39">
        <f t="shared" si="32"/>
        <v>0</v>
      </c>
      <c r="AB54" s="39">
        <f>IF(AA54=0,0,LOOKUP(AA54,Bodování!$A$2:$A$101,Bodování!$B$2:$B$101))</f>
        <v>0</v>
      </c>
      <c r="AC54" s="40">
        <f t="shared" si="33"/>
      </c>
      <c r="AD54" s="41">
        <f t="shared" si="34"/>
      </c>
      <c r="AE54" s="42"/>
      <c r="AF54" s="5"/>
      <c r="AG54" s="43">
        <f t="shared" si="35"/>
        <v>0</v>
      </c>
      <c r="AH54" s="43">
        <f t="shared" si="36"/>
        <v>0</v>
      </c>
      <c r="AI54" s="43">
        <f t="shared" si="37"/>
        <v>0</v>
      </c>
      <c r="AJ54" s="43">
        <f t="shared" si="38"/>
        <v>0</v>
      </c>
      <c r="AK54" s="43">
        <f t="shared" si="39"/>
        <v>0</v>
      </c>
      <c r="AL54" s="43">
        <f t="shared" si="40"/>
        <v>0</v>
      </c>
      <c r="AM54" s="43">
        <f t="shared" si="41"/>
        <v>0</v>
      </c>
      <c r="AN54" s="43">
        <f t="shared" si="42"/>
        <v>0</v>
      </c>
      <c r="AO54" s="43">
        <f t="shared" si="43"/>
        <v>0</v>
      </c>
      <c r="AP54" s="43">
        <f t="shared" si="44"/>
        <v>0</v>
      </c>
      <c r="AQ54" s="44">
        <f t="shared" si="45"/>
        <v>0</v>
      </c>
      <c r="AR54" s="44">
        <f t="shared" si="46"/>
        <v>10</v>
      </c>
      <c r="AS54" s="43">
        <f t="shared" si="47"/>
        <v>0</v>
      </c>
      <c r="AT54" s="43">
        <f t="shared" si="48"/>
        <v>0</v>
      </c>
      <c r="AU54" s="43">
        <f t="shared" si="49"/>
        <v>0</v>
      </c>
      <c r="AV54" s="43">
        <f t="shared" si="50"/>
        <v>0</v>
      </c>
      <c r="AW54" s="43">
        <f t="shared" si="51"/>
        <v>0</v>
      </c>
      <c r="AX54" s="43">
        <f t="shared" si="52"/>
        <v>0</v>
      </c>
      <c r="AY54" s="43">
        <f t="shared" si="53"/>
        <v>0</v>
      </c>
      <c r="AZ54" s="43">
        <f t="shared" si="54"/>
        <v>0</v>
      </c>
      <c r="BA54" s="43">
        <f t="shared" si="55"/>
        <v>0</v>
      </c>
      <c r="BB54" s="43">
        <f t="shared" si="56"/>
        <v>0</v>
      </c>
      <c r="BC54" s="44">
        <f t="shared" si="57"/>
        <v>0</v>
      </c>
      <c r="BD54" s="45">
        <f t="shared" si="58"/>
        <v>0</v>
      </c>
      <c r="BE54" s="46">
        <f t="shared" si="59"/>
        <v>0</v>
      </c>
      <c r="BF54" s="46"/>
    </row>
    <row r="55" spans="2:58" s="31" customFormat="1" ht="12.75" hidden="1">
      <c r="B55" s="32">
        <f t="shared" si="3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1"/>
        <v>0</v>
      </c>
      <c r="Z55" s="39">
        <f>IF(Y55=0,0,LOOKUP(Y55,Bodování!$A$2:$A$101,Bodování!$B$2:$B$101))</f>
        <v>0</v>
      </c>
      <c r="AA55" s="39">
        <f t="shared" si="32"/>
        <v>0</v>
      </c>
      <c r="AB55" s="39">
        <f>IF(AA55=0,0,LOOKUP(AA55,Bodování!$A$2:$A$101,Bodování!$B$2:$B$101))</f>
        <v>0</v>
      </c>
      <c r="AC55" s="40">
        <f t="shared" si="33"/>
      </c>
      <c r="AD55" s="41">
        <f t="shared" si="34"/>
      </c>
      <c r="AE55" s="42"/>
      <c r="AF55" s="5"/>
      <c r="AG55" s="43">
        <f t="shared" si="35"/>
        <v>0</v>
      </c>
      <c r="AH55" s="43">
        <f t="shared" si="36"/>
        <v>0</v>
      </c>
      <c r="AI55" s="43">
        <f t="shared" si="37"/>
        <v>0</v>
      </c>
      <c r="AJ55" s="43">
        <f t="shared" si="38"/>
        <v>0</v>
      </c>
      <c r="AK55" s="43">
        <f t="shared" si="39"/>
        <v>0</v>
      </c>
      <c r="AL55" s="43">
        <f t="shared" si="40"/>
        <v>0</v>
      </c>
      <c r="AM55" s="43">
        <f t="shared" si="41"/>
        <v>0</v>
      </c>
      <c r="AN55" s="43">
        <f t="shared" si="42"/>
        <v>0</v>
      </c>
      <c r="AO55" s="43">
        <f t="shared" si="43"/>
        <v>0</v>
      </c>
      <c r="AP55" s="43">
        <f t="shared" si="44"/>
        <v>0</v>
      </c>
      <c r="AQ55" s="44">
        <f t="shared" si="45"/>
        <v>0</v>
      </c>
      <c r="AR55" s="44">
        <f t="shared" si="46"/>
        <v>10</v>
      </c>
      <c r="AS55" s="43">
        <f t="shared" si="47"/>
        <v>0</v>
      </c>
      <c r="AT55" s="43">
        <f t="shared" si="48"/>
        <v>0</v>
      </c>
      <c r="AU55" s="43">
        <f t="shared" si="49"/>
        <v>0</v>
      </c>
      <c r="AV55" s="43">
        <f t="shared" si="50"/>
        <v>0</v>
      </c>
      <c r="AW55" s="43">
        <f t="shared" si="51"/>
        <v>0</v>
      </c>
      <c r="AX55" s="43">
        <f t="shared" si="52"/>
        <v>0</v>
      </c>
      <c r="AY55" s="43">
        <f t="shared" si="53"/>
        <v>0</v>
      </c>
      <c r="AZ55" s="43">
        <f t="shared" si="54"/>
        <v>0</v>
      </c>
      <c r="BA55" s="43">
        <f t="shared" si="55"/>
        <v>0</v>
      </c>
      <c r="BB55" s="43">
        <f t="shared" si="56"/>
        <v>0</v>
      </c>
      <c r="BC55" s="44">
        <f t="shared" si="57"/>
        <v>0</v>
      </c>
      <c r="BD55" s="45">
        <f t="shared" si="58"/>
        <v>0</v>
      </c>
      <c r="BE55" s="46">
        <f t="shared" si="59"/>
        <v>0</v>
      </c>
      <c r="BF55" s="46"/>
    </row>
    <row r="56" spans="2:58" s="31" customFormat="1" ht="12.75" hidden="1">
      <c r="B56" s="32">
        <f t="shared" si="3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1"/>
        <v>0</v>
      </c>
      <c r="Z56" s="39">
        <f>IF(Y56=0,0,LOOKUP(Y56,Bodování!$A$2:$A$101,Bodování!$B$2:$B$101))</f>
        <v>0</v>
      </c>
      <c r="AA56" s="39">
        <f t="shared" si="32"/>
        <v>0</v>
      </c>
      <c r="AB56" s="39">
        <f>IF(AA56=0,0,LOOKUP(AA56,Bodování!$A$2:$A$101,Bodování!$B$2:$B$101))</f>
        <v>0</v>
      </c>
      <c r="AC56" s="40">
        <f t="shared" si="33"/>
      </c>
      <c r="AD56" s="41">
        <f t="shared" si="34"/>
      </c>
      <c r="AE56" s="42"/>
      <c r="AF56" s="5"/>
      <c r="AG56" s="43">
        <f t="shared" si="35"/>
        <v>0</v>
      </c>
      <c r="AH56" s="43">
        <f t="shared" si="36"/>
        <v>0</v>
      </c>
      <c r="AI56" s="43">
        <f t="shared" si="37"/>
        <v>0</v>
      </c>
      <c r="AJ56" s="43">
        <f t="shared" si="38"/>
        <v>0</v>
      </c>
      <c r="AK56" s="43">
        <f t="shared" si="39"/>
        <v>0</v>
      </c>
      <c r="AL56" s="43">
        <f t="shared" si="40"/>
        <v>0</v>
      </c>
      <c r="AM56" s="43">
        <f t="shared" si="41"/>
        <v>0</v>
      </c>
      <c r="AN56" s="43">
        <f t="shared" si="42"/>
        <v>0</v>
      </c>
      <c r="AO56" s="43">
        <f t="shared" si="43"/>
        <v>0</v>
      </c>
      <c r="AP56" s="43">
        <f t="shared" si="44"/>
        <v>0</v>
      </c>
      <c r="AQ56" s="44">
        <f t="shared" si="45"/>
        <v>0</v>
      </c>
      <c r="AR56" s="44">
        <f t="shared" si="46"/>
        <v>10</v>
      </c>
      <c r="AS56" s="43">
        <f t="shared" si="47"/>
        <v>0</v>
      </c>
      <c r="AT56" s="43">
        <f t="shared" si="48"/>
        <v>0</v>
      </c>
      <c r="AU56" s="43">
        <f t="shared" si="49"/>
        <v>0</v>
      </c>
      <c r="AV56" s="43">
        <f t="shared" si="50"/>
        <v>0</v>
      </c>
      <c r="AW56" s="43">
        <f t="shared" si="51"/>
        <v>0</v>
      </c>
      <c r="AX56" s="43">
        <f t="shared" si="52"/>
        <v>0</v>
      </c>
      <c r="AY56" s="43">
        <f t="shared" si="53"/>
        <v>0</v>
      </c>
      <c r="AZ56" s="43">
        <f t="shared" si="54"/>
        <v>0</v>
      </c>
      <c r="BA56" s="43">
        <f t="shared" si="55"/>
        <v>0</v>
      </c>
      <c r="BB56" s="43">
        <f t="shared" si="56"/>
        <v>0</v>
      </c>
      <c r="BC56" s="44">
        <f t="shared" si="57"/>
        <v>0</v>
      </c>
      <c r="BD56" s="45">
        <f t="shared" si="58"/>
        <v>0</v>
      </c>
      <c r="BE56" s="46">
        <f t="shared" si="59"/>
        <v>0</v>
      </c>
      <c r="BF56" s="46"/>
    </row>
    <row r="57" spans="2:58" s="31" customFormat="1" ht="12.75" hidden="1">
      <c r="B57" s="32">
        <f t="shared" si="3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1"/>
        <v>0</v>
      </c>
      <c r="Z57" s="39">
        <f>IF(Y57=0,0,LOOKUP(Y57,Bodování!$A$2:$A$101,Bodování!$B$2:$B$101))</f>
        <v>0</v>
      </c>
      <c r="AA57" s="39">
        <f t="shared" si="32"/>
        <v>0</v>
      </c>
      <c r="AB57" s="39">
        <f>IF(AA57=0,0,LOOKUP(AA57,Bodování!$A$2:$A$101,Bodování!$B$2:$B$101))</f>
        <v>0</v>
      </c>
      <c r="AC57" s="40">
        <f t="shared" si="33"/>
      </c>
      <c r="AD57" s="41">
        <f t="shared" si="34"/>
      </c>
      <c r="AE57" s="42"/>
      <c r="AF57" s="5"/>
      <c r="AG57" s="43">
        <f t="shared" si="35"/>
        <v>0</v>
      </c>
      <c r="AH57" s="43">
        <f t="shared" si="36"/>
        <v>0</v>
      </c>
      <c r="AI57" s="43">
        <f t="shared" si="37"/>
        <v>0</v>
      </c>
      <c r="AJ57" s="43">
        <f t="shared" si="38"/>
        <v>0</v>
      </c>
      <c r="AK57" s="43">
        <f t="shared" si="39"/>
        <v>0</v>
      </c>
      <c r="AL57" s="43">
        <f t="shared" si="40"/>
        <v>0</v>
      </c>
      <c r="AM57" s="43">
        <f t="shared" si="41"/>
        <v>0</v>
      </c>
      <c r="AN57" s="43">
        <f t="shared" si="42"/>
        <v>0</v>
      </c>
      <c r="AO57" s="43">
        <f t="shared" si="43"/>
        <v>0</v>
      </c>
      <c r="AP57" s="43">
        <f t="shared" si="44"/>
        <v>0</v>
      </c>
      <c r="AQ57" s="44">
        <f t="shared" si="45"/>
        <v>0</v>
      </c>
      <c r="AR57" s="44">
        <f t="shared" si="46"/>
        <v>10</v>
      </c>
      <c r="AS57" s="43">
        <f t="shared" si="47"/>
        <v>0</v>
      </c>
      <c r="AT57" s="43">
        <f t="shared" si="48"/>
        <v>0</v>
      </c>
      <c r="AU57" s="43">
        <f t="shared" si="49"/>
        <v>0</v>
      </c>
      <c r="AV57" s="43">
        <f t="shared" si="50"/>
        <v>0</v>
      </c>
      <c r="AW57" s="43">
        <f t="shared" si="51"/>
        <v>0</v>
      </c>
      <c r="AX57" s="43">
        <f t="shared" si="52"/>
        <v>0</v>
      </c>
      <c r="AY57" s="43">
        <f t="shared" si="53"/>
        <v>0</v>
      </c>
      <c r="AZ57" s="43">
        <f t="shared" si="54"/>
        <v>0</v>
      </c>
      <c r="BA57" s="43">
        <f t="shared" si="55"/>
        <v>0</v>
      </c>
      <c r="BB57" s="43">
        <f t="shared" si="56"/>
        <v>0</v>
      </c>
      <c r="BC57" s="44">
        <f t="shared" si="57"/>
        <v>0</v>
      </c>
      <c r="BD57" s="45">
        <f t="shared" si="58"/>
        <v>0</v>
      </c>
      <c r="BE57" s="46">
        <f t="shared" si="59"/>
        <v>0</v>
      </c>
      <c r="BF57" s="46"/>
    </row>
    <row r="58" spans="2:58" s="31" customFormat="1" ht="12.75" hidden="1">
      <c r="B58" s="32">
        <f t="shared" si="3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1"/>
        <v>0</v>
      </c>
      <c r="Z58" s="39">
        <f>IF(Y58=0,0,LOOKUP(Y58,Bodování!$A$2:$A$101,Bodování!$B$2:$B$101))</f>
        <v>0</v>
      </c>
      <c r="AA58" s="39">
        <f t="shared" si="32"/>
        <v>0</v>
      </c>
      <c r="AB58" s="39">
        <f>IF(AA58=0,0,LOOKUP(AA58,Bodování!$A$2:$A$101,Bodování!$B$2:$B$101))</f>
        <v>0</v>
      </c>
      <c r="AC58" s="40">
        <f t="shared" si="33"/>
      </c>
      <c r="AD58" s="41">
        <f t="shared" si="34"/>
      </c>
      <c r="AE58" s="42"/>
      <c r="AF58" s="5"/>
      <c r="AG58" s="43">
        <f t="shared" si="35"/>
        <v>0</v>
      </c>
      <c r="AH58" s="43">
        <f t="shared" si="36"/>
        <v>0</v>
      </c>
      <c r="AI58" s="43">
        <f t="shared" si="37"/>
        <v>0</v>
      </c>
      <c r="AJ58" s="43">
        <f t="shared" si="38"/>
        <v>0</v>
      </c>
      <c r="AK58" s="43">
        <f t="shared" si="39"/>
        <v>0</v>
      </c>
      <c r="AL58" s="43">
        <f t="shared" si="40"/>
        <v>0</v>
      </c>
      <c r="AM58" s="43">
        <f t="shared" si="41"/>
        <v>0</v>
      </c>
      <c r="AN58" s="43">
        <f t="shared" si="42"/>
        <v>0</v>
      </c>
      <c r="AO58" s="43">
        <f t="shared" si="43"/>
        <v>0</v>
      </c>
      <c r="AP58" s="43">
        <f t="shared" si="44"/>
        <v>0</v>
      </c>
      <c r="AQ58" s="44">
        <f t="shared" si="45"/>
        <v>0</v>
      </c>
      <c r="AR58" s="44">
        <f t="shared" si="46"/>
        <v>10</v>
      </c>
      <c r="AS58" s="43">
        <f t="shared" si="47"/>
        <v>0</v>
      </c>
      <c r="AT58" s="43">
        <f t="shared" si="48"/>
        <v>0</v>
      </c>
      <c r="AU58" s="43">
        <f t="shared" si="49"/>
        <v>0</v>
      </c>
      <c r="AV58" s="43">
        <f t="shared" si="50"/>
        <v>0</v>
      </c>
      <c r="AW58" s="43">
        <f t="shared" si="51"/>
        <v>0</v>
      </c>
      <c r="AX58" s="43">
        <f t="shared" si="52"/>
        <v>0</v>
      </c>
      <c r="AY58" s="43">
        <f t="shared" si="53"/>
        <v>0</v>
      </c>
      <c r="AZ58" s="43">
        <f t="shared" si="54"/>
        <v>0</v>
      </c>
      <c r="BA58" s="43">
        <f t="shared" si="55"/>
        <v>0</v>
      </c>
      <c r="BB58" s="43">
        <f t="shared" si="56"/>
        <v>0</v>
      </c>
      <c r="BC58" s="44">
        <f t="shared" si="57"/>
        <v>0</v>
      </c>
      <c r="BD58" s="45">
        <f t="shared" si="58"/>
        <v>0</v>
      </c>
      <c r="BE58" s="46">
        <f t="shared" si="59"/>
        <v>0</v>
      </c>
      <c r="BF58" s="46"/>
    </row>
    <row r="59" spans="2:58" s="31" customFormat="1" ht="12.75" hidden="1">
      <c r="B59" s="32">
        <f t="shared" si="3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1"/>
        <v>0</v>
      </c>
      <c r="Z59" s="39">
        <f>IF(Y59=0,0,LOOKUP(Y59,Bodování!$A$2:$A$101,Bodování!$B$2:$B$101))</f>
        <v>0</v>
      </c>
      <c r="AA59" s="39">
        <f t="shared" si="32"/>
        <v>0</v>
      </c>
      <c r="AB59" s="39">
        <f>IF(AA59=0,0,LOOKUP(AA59,Bodování!$A$2:$A$101,Bodování!$B$2:$B$101))</f>
        <v>0</v>
      </c>
      <c r="AC59" s="40">
        <f t="shared" si="33"/>
      </c>
      <c r="AD59" s="41">
        <f t="shared" si="34"/>
      </c>
      <c r="AE59" s="42"/>
      <c r="AF59" s="5"/>
      <c r="AG59" s="43">
        <f t="shared" si="35"/>
        <v>0</v>
      </c>
      <c r="AH59" s="43">
        <f t="shared" si="36"/>
        <v>0</v>
      </c>
      <c r="AI59" s="43">
        <f t="shared" si="37"/>
        <v>0</v>
      </c>
      <c r="AJ59" s="43">
        <f t="shared" si="38"/>
        <v>0</v>
      </c>
      <c r="AK59" s="43">
        <f t="shared" si="39"/>
        <v>0</v>
      </c>
      <c r="AL59" s="43">
        <f t="shared" si="40"/>
        <v>0</v>
      </c>
      <c r="AM59" s="43">
        <f t="shared" si="41"/>
        <v>0</v>
      </c>
      <c r="AN59" s="43">
        <f t="shared" si="42"/>
        <v>0</v>
      </c>
      <c r="AO59" s="43">
        <f t="shared" si="43"/>
        <v>0</v>
      </c>
      <c r="AP59" s="43">
        <f t="shared" si="44"/>
        <v>0</v>
      </c>
      <c r="AQ59" s="44">
        <f t="shared" si="45"/>
        <v>0</v>
      </c>
      <c r="AR59" s="44">
        <f t="shared" si="46"/>
        <v>10</v>
      </c>
      <c r="AS59" s="43">
        <f t="shared" si="47"/>
        <v>0</v>
      </c>
      <c r="AT59" s="43">
        <f t="shared" si="48"/>
        <v>0</v>
      </c>
      <c r="AU59" s="43">
        <f t="shared" si="49"/>
        <v>0</v>
      </c>
      <c r="AV59" s="43">
        <f t="shared" si="50"/>
        <v>0</v>
      </c>
      <c r="AW59" s="43">
        <f t="shared" si="51"/>
        <v>0</v>
      </c>
      <c r="AX59" s="43">
        <f t="shared" si="52"/>
        <v>0</v>
      </c>
      <c r="AY59" s="43">
        <f t="shared" si="53"/>
        <v>0</v>
      </c>
      <c r="AZ59" s="43">
        <f t="shared" si="54"/>
        <v>0</v>
      </c>
      <c r="BA59" s="43">
        <f t="shared" si="55"/>
        <v>0</v>
      </c>
      <c r="BB59" s="43">
        <f t="shared" si="56"/>
        <v>0</v>
      </c>
      <c r="BC59" s="44">
        <f t="shared" si="57"/>
        <v>0</v>
      </c>
      <c r="BD59" s="45">
        <f t="shared" si="58"/>
        <v>0</v>
      </c>
      <c r="BE59" s="46">
        <f t="shared" si="59"/>
        <v>0</v>
      </c>
      <c r="BF59" s="46"/>
    </row>
    <row r="60" spans="2:58" s="31" customFormat="1" ht="12.75" hidden="1">
      <c r="B60" s="32">
        <f t="shared" si="3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1"/>
        <v>0</v>
      </c>
      <c r="Z60" s="39">
        <f>IF(Y60=0,0,LOOKUP(Y60,Bodování!$A$2:$A$101,Bodování!$B$2:$B$101))</f>
        <v>0</v>
      </c>
      <c r="AA60" s="39">
        <f t="shared" si="32"/>
        <v>0</v>
      </c>
      <c r="AB60" s="39">
        <f>IF(AA60=0,0,LOOKUP(AA60,Bodování!$A$2:$A$101,Bodování!$B$2:$B$101))</f>
        <v>0</v>
      </c>
      <c r="AC60" s="40">
        <f t="shared" si="33"/>
      </c>
      <c r="AD60" s="41">
        <f t="shared" si="34"/>
      </c>
      <c r="AE60" s="42"/>
      <c r="AF60" s="5"/>
      <c r="AG60" s="43">
        <f t="shared" si="35"/>
        <v>0</v>
      </c>
      <c r="AH60" s="43">
        <f t="shared" si="36"/>
        <v>0</v>
      </c>
      <c r="AI60" s="43">
        <f t="shared" si="37"/>
        <v>0</v>
      </c>
      <c r="AJ60" s="43">
        <f t="shared" si="38"/>
        <v>0</v>
      </c>
      <c r="AK60" s="43">
        <f t="shared" si="39"/>
        <v>0</v>
      </c>
      <c r="AL60" s="43">
        <f t="shared" si="40"/>
        <v>0</v>
      </c>
      <c r="AM60" s="43">
        <f t="shared" si="41"/>
        <v>0</v>
      </c>
      <c r="AN60" s="43">
        <f t="shared" si="42"/>
        <v>0</v>
      </c>
      <c r="AO60" s="43">
        <f t="shared" si="43"/>
        <v>0</v>
      </c>
      <c r="AP60" s="43">
        <f t="shared" si="44"/>
        <v>0</v>
      </c>
      <c r="AQ60" s="44">
        <f t="shared" si="45"/>
        <v>0</v>
      </c>
      <c r="AR60" s="44">
        <f t="shared" si="46"/>
        <v>10</v>
      </c>
      <c r="AS60" s="43">
        <f t="shared" si="47"/>
        <v>0</v>
      </c>
      <c r="AT60" s="43">
        <f t="shared" si="48"/>
        <v>0</v>
      </c>
      <c r="AU60" s="43">
        <f t="shared" si="49"/>
        <v>0</v>
      </c>
      <c r="AV60" s="43">
        <f t="shared" si="50"/>
        <v>0</v>
      </c>
      <c r="AW60" s="43">
        <f t="shared" si="51"/>
        <v>0</v>
      </c>
      <c r="AX60" s="43">
        <f t="shared" si="52"/>
        <v>0</v>
      </c>
      <c r="AY60" s="43">
        <f t="shared" si="53"/>
        <v>0</v>
      </c>
      <c r="AZ60" s="43">
        <f t="shared" si="54"/>
        <v>0</v>
      </c>
      <c r="BA60" s="43">
        <f t="shared" si="55"/>
        <v>0</v>
      </c>
      <c r="BB60" s="43">
        <f t="shared" si="56"/>
        <v>0</v>
      </c>
      <c r="BC60" s="44">
        <f t="shared" si="57"/>
        <v>0</v>
      </c>
      <c r="BD60" s="45">
        <f t="shared" si="58"/>
        <v>0</v>
      </c>
      <c r="BE60" s="46">
        <f t="shared" si="5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57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63" t="s">
        <v>32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E9:AE10"/>
    <mergeCell ref="W9:X9"/>
    <mergeCell ref="Y9:Z9"/>
    <mergeCell ref="AA9:AB9"/>
    <mergeCell ref="AC9:AD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600" verticalDpi="600" orientation="landscape" paperSize="9" scale="76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B2:BF69"/>
  <sheetViews>
    <sheetView tabSelected="1" zoomScale="75" zoomScaleNormal="75" workbookViewId="0" topLeftCell="A1">
      <selection activeCell="B34" sqref="B34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17.875" style="1" customWidth="1"/>
    <col min="4" max="4" width="20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62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4" t="s">
        <v>3</v>
      </c>
      <c r="C9" s="79" t="s">
        <v>4</v>
      </c>
      <c r="D9" s="80" t="s">
        <v>5</v>
      </c>
      <c r="E9" s="78" t="s">
        <v>6</v>
      </c>
      <c r="F9" s="78"/>
      <c r="G9" s="75" t="s">
        <v>7</v>
      </c>
      <c r="H9" s="75"/>
      <c r="I9" s="78" t="s">
        <v>8</v>
      </c>
      <c r="J9" s="78"/>
      <c r="K9" s="75" t="s">
        <v>9</v>
      </c>
      <c r="L9" s="75"/>
      <c r="M9" s="78" t="s">
        <v>10</v>
      </c>
      <c r="N9" s="78"/>
      <c r="O9" s="75" t="s">
        <v>11</v>
      </c>
      <c r="P9" s="75"/>
      <c r="Q9" s="78" t="s">
        <v>12</v>
      </c>
      <c r="R9" s="78"/>
      <c r="S9" s="75" t="s">
        <v>13</v>
      </c>
      <c r="T9" s="75"/>
      <c r="U9" s="78" t="s">
        <v>14</v>
      </c>
      <c r="V9" s="78"/>
      <c r="W9" s="75" t="s">
        <v>15</v>
      </c>
      <c r="X9" s="75"/>
      <c r="Y9" s="76" t="s">
        <v>16</v>
      </c>
      <c r="Z9" s="76"/>
      <c r="AA9" s="76" t="s">
        <v>16</v>
      </c>
      <c r="AB9" s="76"/>
      <c r="AC9" s="77" t="s">
        <v>17</v>
      </c>
      <c r="AD9" s="77"/>
      <c r="AE9" s="74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4"/>
      <c r="C10" s="79"/>
      <c r="D10" s="80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4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26</v>
      </c>
      <c r="BE10" s="24" t="s">
        <v>23</v>
      </c>
    </row>
    <row r="11" spans="2:58" s="31" customFormat="1" ht="12.75">
      <c r="B11" s="32">
        <v>1</v>
      </c>
      <c r="C11" s="69" t="s">
        <v>40</v>
      </c>
      <c r="D11" s="70" t="s">
        <v>36</v>
      </c>
      <c r="E11" s="35">
        <v>1</v>
      </c>
      <c r="F11" s="36">
        <f>IF(E11=0,0,IF(E11="",0,LOOKUP(E11,Bodování!$A$2:$A$101,Bodování!$B$2:$B$101)))</f>
        <v>50</v>
      </c>
      <c r="G11" s="37">
        <v>1</v>
      </c>
      <c r="H11" s="38">
        <f>IF(G11=0,0,IF(G11="",0,LOOKUP(G11,Bodování!$A$2:$A$101,Bodování!$B$2:$B$101)))</f>
        <v>50</v>
      </c>
      <c r="I11" s="35">
        <v>2</v>
      </c>
      <c r="J11" s="36">
        <f>IF(I11=0,0,IF(I11="",0,LOOKUP(I11,Bodování!$A$2:$A$101,Bodování!$B$2:$B$101)))</f>
        <v>49</v>
      </c>
      <c r="K11" s="37">
        <v>1</v>
      </c>
      <c r="L11" s="38">
        <f>IF(K11=0,0,IF(K11="",0,LOOKUP(K11,Bodování!$A$2:$A$101,Bodování!$B$2:$B$101)))</f>
        <v>50</v>
      </c>
      <c r="M11" s="35">
        <v>1</v>
      </c>
      <c r="N11" s="36">
        <f>IF(M11=0,0,IF(M11="",0,LOOKUP(M11,Bodování!$A$2:$A$101,Bodování!$B$2:$B$101)))</f>
        <v>50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v>2</v>
      </c>
      <c r="Z11" s="39">
        <f>IF(Y11=0,0,LOOKUP(Y11,Bodování!$A$2:$A$101,Bodování!$B$2:$B$101))</f>
        <v>49</v>
      </c>
      <c r="AA11" s="39">
        <f aca="true" t="shared" si="0" ref="AA11:AA42">IF(BE11&lt;10,0,IF(AR11&gt;1,AQ11,BC11))</f>
        <v>0</v>
      </c>
      <c r="AB11" s="39">
        <f>IF(AA11=0,0,LOOKUP(AA11,Bodování!$A$2:$A$101,Bodování!$B$2:$B$101))</f>
        <v>0</v>
      </c>
      <c r="AC11" s="40">
        <f aca="true" t="shared" si="1" ref="AC11:AC42">IF(C11&gt;0,E11+G11+I11+K11+M11+O11+Q11+S11+U11+W11-Y11-AA11,"")</f>
        <v>5</v>
      </c>
      <c r="AD11" s="41">
        <f aca="true" t="shared" si="2" ref="AD11:AD42">IF(C11&gt;0,F11+H11+J11+L11+N11+P11+R11+T11+V11+X11-Z11-AB11,"")</f>
        <v>250</v>
      </c>
      <c r="AE11" s="42">
        <v>1</v>
      </c>
      <c r="AF11" s="5"/>
      <c r="AG11" s="43">
        <f aca="true" t="shared" si="3" ref="AG11:AG42">E11</f>
        <v>1</v>
      </c>
      <c r="AH11" s="43">
        <f aca="true" t="shared" si="4" ref="AH11:AH42">G11</f>
        <v>1</v>
      </c>
      <c r="AI11" s="43">
        <f aca="true" t="shared" si="5" ref="AI11:AI42">I11</f>
        <v>2</v>
      </c>
      <c r="AJ11" s="43">
        <f aca="true" t="shared" si="6" ref="AJ11:AJ42">K11</f>
        <v>1</v>
      </c>
      <c r="AK11" s="43">
        <f aca="true" t="shared" si="7" ref="AK11:AK42">M11</f>
        <v>1</v>
      </c>
      <c r="AL11" s="43">
        <f aca="true" t="shared" si="8" ref="AL11:AL42">O11</f>
        <v>1</v>
      </c>
      <c r="AM11" s="43">
        <f aca="true" t="shared" si="9" ref="AM11:AM42">Q11</f>
        <v>0</v>
      </c>
      <c r="AN11" s="43">
        <f aca="true" t="shared" si="10" ref="AN11:AN42">S11</f>
        <v>0</v>
      </c>
      <c r="AO11" s="43">
        <f aca="true" t="shared" si="11" ref="AO11:AO42">U11</f>
        <v>0</v>
      </c>
      <c r="AP11" s="43">
        <f aca="true" t="shared" si="12" ref="AP11:AP42">W11</f>
        <v>0</v>
      </c>
      <c r="AQ11" s="44">
        <f aca="true" t="shared" si="13" ref="AQ11:AQ42">MAX(AG11:AP11)</f>
        <v>2</v>
      </c>
      <c r="AR11" s="44">
        <f aca="true" t="shared" si="14" ref="AR11:AR42">COUNTIF(AG11:AP11,AQ11)</f>
        <v>1</v>
      </c>
      <c r="AS11" s="43">
        <f aca="true" t="shared" si="15" ref="AS11:AS42">IF(AQ11=AG11,0,AG11)</f>
        <v>1</v>
      </c>
      <c r="AT11" s="43">
        <f aca="true" t="shared" si="16" ref="AT11:AT42">IF(AQ11=AH11,0,AH11)</f>
        <v>1</v>
      </c>
      <c r="AU11" s="43">
        <f aca="true" t="shared" si="17" ref="AU11:AU42">IF(AQ11=AI11,0,AI11)</f>
        <v>0</v>
      </c>
      <c r="AV11" s="43">
        <f aca="true" t="shared" si="18" ref="AV11:AV42">IF(AQ11=AJ11,0,AJ11)</f>
        <v>1</v>
      </c>
      <c r="AW11" s="43">
        <f aca="true" t="shared" si="19" ref="AW11:AW42">IF(AQ11=AK11,0,AK11)</f>
        <v>1</v>
      </c>
      <c r="AX11" s="43">
        <f aca="true" t="shared" si="20" ref="AX11:AX42">IF(AQ11=AL11,0,AL11)</f>
        <v>1</v>
      </c>
      <c r="AY11" s="43">
        <f aca="true" t="shared" si="21" ref="AY11:AY42">IF(AQ11=AM11,0,AM11)</f>
        <v>0</v>
      </c>
      <c r="AZ11" s="43">
        <f aca="true" t="shared" si="22" ref="AZ11:AZ42">IF(AQ11=AN11,0,AN11)</f>
        <v>0</v>
      </c>
      <c r="BA11" s="43">
        <f aca="true" t="shared" si="23" ref="BA11:BA42">IF(AQ11=AO11,0,AO11)</f>
        <v>0</v>
      </c>
      <c r="BB11" s="43">
        <f aca="true" t="shared" si="24" ref="BB11:BB42">IF(AQ11=AP11,0,AP11)</f>
        <v>0</v>
      </c>
      <c r="BC11" s="44">
        <f aca="true" t="shared" si="25" ref="BC11:BC42">MAX(AS11:BB11)</f>
        <v>1</v>
      </c>
      <c r="BD11" s="45">
        <f aca="true" t="shared" si="26" ref="BD11:BD42">IF(C11="",0,1)</f>
        <v>1</v>
      </c>
      <c r="BE11" s="46">
        <f aca="true" t="shared" si="27" ref="BE11:BE42">10-(COUNTIF(AG11:AP11,0))</f>
        <v>6</v>
      </c>
      <c r="BF11" s="46"/>
    </row>
    <row r="12" spans="2:58" s="31" customFormat="1" ht="12.75">
      <c r="B12" s="32">
        <v>2</v>
      </c>
      <c r="C12" s="69" t="s">
        <v>35</v>
      </c>
      <c r="D12" s="70" t="s">
        <v>36</v>
      </c>
      <c r="E12" s="35">
        <v>3</v>
      </c>
      <c r="F12" s="36">
        <f>IF(E12=0,0,IF(E12="",0,LOOKUP(E12,Bodování!$A$2:$A$101,Bodování!$B$2:$B$101)))</f>
        <v>48</v>
      </c>
      <c r="G12" s="37">
        <v>2</v>
      </c>
      <c r="H12" s="38">
        <f>IF(G12=0,0,IF(G12="",0,LOOKUP(G12,Bodování!$A$2:$A$101,Bodování!$B$2:$B$101)))</f>
        <v>49</v>
      </c>
      <c r="I12" s="35">
        <v>3</v>
      </c>
      <c r="J12" s="36">
        <f>IF(I12=0,0,IF(I12="",0,LOOKUP(I12,Bodování!$A$2:$A$101,Bodování!$B$2:$B$101)))</f>
        <v>48</v>
      </c>
      <c r="K12" s="37">
        <v>2</v>
      </c>
      <c r="L12" s="38">
        <f>IF(K12=0,0,IF(K12="",0,LOOKUP(K12,Bodování!$A$2:$A$101,Bodování!$B$2:$B$101)))</f>
        <v>49</v>
      </c>
      <c r="M12" s="35">
        <v>2</v>
      </c>
      <c r="N12" s="36">
        <f>IF(M12=0,0,IF(M12="",0,LOOKUP(M12,Bodování!$A$2:$A$101,Bodování!$B$2:$B$101)))</f>
        <v>49</v>
      </c>
      <c r="O12" s="37"/>
      <c r="P12" s="38">
        <f>IF(O12=0,0,IF(O12="",0,LOOKUP(O12,Bodování!$A$2:$A$101,Bodování!$B$2:$B$101)))</f>
        <v>0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>IF(BE12&lt;7,0,AQ12)</f>
        <v>0</v>
      </c>
      <c r="Z12" s="39">
        <f>IF(Y12=0,0,LOOKUP(Y12,Bodování!$A$2:$A$101,Bodování!$B$2:$B$101))</f>
        <v>0</v>
      </c>
      <c r="AA12" s="39">
        <f t="shared" si="0"/>
        <v>0</v>
      </c>
      <c r="AB12" s="39">
        <f>IF(AA12=0,0,LOOKUP(AA12,Bodování!$A$2:$A$101,Bodování!$B$2:$B$101))</f>
        <v>0</v>
      </c>
      <c r="AC12" s="40">
        <f t="shared" si="1"/>
        <v>12</v>
      </c>
      <c r="AD12" s="41">
        <f t="shared" si="2"/>
        <v>243</v>
      </c>
      <c r="AE12" s="42">
        <v>2</v>
      </c>
      <c r="AF12" s="5"/>
      <c r="AG12" s="43">
        <f t="shared" si="3"/>
        <v>3</v>
      </c>
      <c r="AH12" s="43">
        <f t="shared" si="4"/>
        <v>2</v>
      </c>
      <c r="AI12" s="43">
        <f t="shared" si="5"/>
        <v>3</v>
      </c>
      <c r="AJ12" s="43">
        <f t="shared" si="6"/>
        <v>2</v>
      </c>
      <c r="AK12" s="43">
        <f t="shared" si="7"/>
        <v>2</v>
      </c>
      <c r="AL12" s="43">
        <f t="shared" si="8"/>
        <v>0</v>
      </c>
      <c r="AM12" s="43">
        <f t="shared" si="9"/>
        <v>0</v>
      </c>
      <c r="AN12" s="43">
        <f t="shared" si="10"/>
        <v>0</v>
      </c>
      <c r="AO12" s="43">
        <f t="shared" si="11"/>
        <v>0</v>
      </c>
      <c r="AP12" s="43">
        <f t="shared" si="12"/>
        <v>0</v>
      </c>
      <c r="AQ12" s="44">
        <f t="shared" si="13"/>
        <v>3</v>
      </c>
      <c r="AR12" s="44">
        <f t="shared" si="14"/>
        <v>2</v>
      </c>
      <c r="AS12" s="43">
        <f t="shared" si="15"/>
        <v>0</v>
      </c>
      <c r="AT12" s="43">
        <f t="shared" si="16"/>
        <v>2</v>
      </c>
      <c r="AU12" s="43">
        <f t="shared" si="17"/>
        <v>0</v>
      </c>
      <c r="AV12" s="43">
        <f t="shared" si="18"/>
        <v>2</v>
      </c>
      <c r="AW12" s="43">
        <f t="shared" si="19"/>
        <v>2</v>
      </c>
      <c r="AX12" s="43">
        <f t="shared" si="20"/>
        <v>0</v>
      </c>
      <c r="AY12" s="43">
        <f t="shared" si="21"/>
        <v>0</v>
      </c>
      <c r="AZ12" s="43">
        <f t="shared" si="22"/>
        <v>0</v>
      </c>
      <c r="BA12" s="43">
        <f t="shared" si="23"/>
        <v>0</v>
      </c>
      <c r="BB12" s="43">
        <f t="shared" si="24"/>
        <v>0</v>
      </c>
      <c r="BC12" s="44">
        <f t="shared" si="25"/>
        <v>2</v>
      </c>
      <c r="BD12" s="45">
        <f t="shared" si="26"/>
        <v>1</v>
      </c>
      <c r="BE12" s="46">
        <f t="shared" si="27"/>
        <v>5</v>
      </c>
      <c r="BF12" s="46"/>
    </row>
    <row r="13" spans="2:58" s="31" customFormat="1" ht="12.75">
      <c r="B13" s="32">
        <v>3</v>
      </c>
      <c r="C13" s="69" t="s">
        <v>39</v>
      </c>
      <c r="D13" s="70" t="s">
        <v>65</v>
      </c>
      <c r="E13" s="35">
        <v>2</v>
      </c>
      <c r="F13" s="36">
        <f>IF(E13=0,0,IF(E13="",0,LOOKUP(E13,Bodování!$A$2:$A$101,Bodování!$B$2:$B$101)))</f>
        <v>49</v>
      </c>
      <c r="G13" s="37"/>
      <c r="H13" s="38">
        <f>IF(G13=0,0,IF(G13="",0,LOOKUP(G13,Bodování!$A$2:$A$101,Bodování!$B$2:$B$101)))</f>
        <v>0</v>
      </c>
      <c r="I13" s="35">
        <v>4</v>
      </c>
      <c r="J13" s="36">
        <f>IF(I13=0,0,IF(I13="",0,LOOKUP(I13,Bodování!$A$2:$A$101,Bodování!$B$2:$B$101)))</f>
        <v>47</v>
      </c>
      <c r="K13" s="37">
        <v>6</v>
      </c>
      <c r="L13" s="38">
        <f>IF(K13=0,0,IF(K13="",0,LOOKUP(K13,Bodování!$A$2:$A$101,Bodování!$B$2:$B$101)))</f>
        <v>45</v>
      </c>
      <c r="M13" s="35">
        <v>3</v>
      </c>
      <c r="N13" s="36">
        <f>IF(M13=0,0,IF(M13="",0,LOOKUP(M13,Bodování!$A$2:$A$101,Bodování!$B$2:$B$101)))</f>
        <v>48</v>
      </c>
      <c r="O13" s="37">
        <v>4</v>
      </c>
      <c r="P13" s="38">
        <f>IF(O13=0,0,IF(O13="",0,LOOKUP(O13,Bodování!$A$2:$A$101,Bodování!$B$2:$B$101)))</f>
        <v>47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>IF(BE13&lt;7,0,AQ13)</f>
        <v>0</v>
      </c>
      <c r="Z13" s="39">
        <f>IF(Y13=0,0,LOOKUP(Y13,Bodování!$A$2:$A$101,Bodování!$B$2:$B$101))</f>
        <v>0</v>
      </c>
      <c r="AA13" s="39">
        <f t="shared" si="0"/>
        <v>0</v>
      </c>
      <c r="AB13" s="39">
        <f>IF(AA13=0,0,LOOKUP(AA13,Bodování!$A$2:$A$101,Bodování!$B$2:$B$101))</f>
        <v>0</v>
      </c>
      <c r="AC13" s="40">
        <f t="shared" si="1"/>
        <v>19</v>
      </c>
      <c r="AD13" s="41">
        <f t="shared" si="2"/>
        <v>236</v>
      </c>
      <c r="AE13" s="42">
        <v>3</v>
      </c>
      <c r="AF13" s="5"/>
      <c r="AG13" s="43">
        <f t="shared" si="3"/>
        <v>2</v>
      </c>
      <c r="AH13" s="43">
        <f t="shared" si="4"/>
        <v>0</v>
      </c>
      <c r="AI13" s="43">
        <f t="shared" si="5"/>
        <v>4</v>
      </c>
      <c r="AJ13" s="43">
        <f t="shared" si="6"/>
        <v>6</v>
      </c>
      <c r="AK13" s="43">
        <f t="shared" si="7"/>
        <v>3</v>
      </c>
      <c r="AL13" s="43">
        <f t="shared" si="8"/>
        <v>4</v>
      </c>
      <c r="AM13" s="43">
        <f t="shared" si="9"/>
        <v>0</v>
      </c>
      <c r="AN13" s="43">
        <f t="shared" si="10"/>
        <v>0</v>
      </c>
      <c r="AO13" s="43">
        <f t="shared" si="11"/>
        <v>0</v>
      </c>
      <c r="AP13" s="43">
        <f t="shared" si="12"/>
        <v>0</v>
      </c>
      <c r="AQ13" s="44">
        <f t="shared" si="13"/>
        <v>6</v>
      </c>
      <c r="AR13" s="44">
        <f t="shared" si="14"/>
        <v>1</v>
      </c>
      <c r="AS13" s="43">
        <f t="shared" si="15"/>
        <v>2</v>
      </c>
      <c r="AT13" s="43">
        <f t="shared" si="16"/>
        <v>0</v>
      </c>
      <c r="AU13" s="43">
        <f t="shared" si="17"/>
        <v>4</v>
      </c>
      <c r="AV13" s="43">
        <f t="shared" si="18"/>
        <v>0</v>
      </c>
      <c r="AW13" s="43">
        <f t="shared" si="19"/>
        <v>3</v>
      </c>
      <c r="AX13" s="43">
        <f t="shared" si="20"/>
        <v>4</v>
      </c>
      <c r="AY13" s="43">
        <f t="shared" si="21"/>
        <v>0</v>
      </c>
      <c r="AZ13" s="43">
        <f t="shared" si="22"/>
        <v>0</v>
      </c>
      <c r="BA13" s="43">
        <f t="shared" si="23"/>
        <v>0</v>
      </c>
      <c r="BB13" s="43">
        <f t="shared" si="24"/>
        <v>0</v>
      </c>
      <c r="BC13" s="44">
        <f t="shared" si="25"/>
        <v>4</v>
      </c>
      <c r="BD13" s="45">
        <f t="shared" si="26"/>
        <v>1</v>
      </c>
      <c r="BE13" s="46">
        <f t="shared" si="27"/>
        <v>5</v>
      </c>
      <c r="BF13" s="46"/>
    </row>
    <row r="14" spans="2:58" s="31" customFormat="1" ht="12.75">
      <c r="B14" s="32">
        <v>4</v>
      </c>
      <c r="C14" s="69" t="s">
        <v>44</v>
      </c>
      <c r="D14" s="70" t="s">
        <v>24</v>
      </c>
      <c r="E14" s="35">
        <v>5</v>
      </c>
      <c r="F14" s="36">
        <f>IF(E14=0,0,IF(E14="",0,LOOKUP(E14,Bodování!$A$2:$A$101,Bodování!$B$2:$B$101)))</f>
        <v>46</v>
      </c>
      <c r="G14" s="37">
        <v>4</v>
      </c>
      <c r="H14" s="38">
        <f>IF(G14=0,0,IF(G14="",0,LOOKUP(G14,Bodování!$A$2:$A$101,Bodování!$B$2:$B$101)))</f>
        <v>47</v>
      </c>
      <c r="I14" s="35"/>
      <c r="J14" s="36">
        <f>IF(I14=0,0,IF(I14="",0,LOOKUP(I14,Bodování!$A$2:$A$101,Bodování!$B$2:$B$101)))</f>
        <v>0</v>
      </c>
      <c r="K14" s="37">
        <v>4</v>
      </c>
      <c r="L14" s="38">
        <f>IF(K14=0,0,IF(K14="",0,LOOKUP(K14,Bodování!$A$2:$A$101,Bodování!$B$2:$B$101)))</f>
        <v>47</v>
      </c>
      <c r="M14" s="35">
        <v>4</v>
      </c>
      <c r="N14" s="36">
        <f>IF(M14=0,0,IF(M14="",0,LOOKUP(M14,Bodování!$A$2:$A$101,Bodování!$B$2:$B$101)))</f>
        <v>47</v>
      </c>
      <c r="O14" s="37">
        <v>3</v>
      </c>
      <c r="P14" s="38">
        <f>IF(O14=0,0,IF(O14="",0,LOOKUP(O14,Bodování!$A$2:$A$101,Bodování!$B$2:$B$101)))</f>
        <v>48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>IF(BE14&lt;7,0,AQ14)</f>
        <v>0</v>
      </c>
      <c r="Z14" s="39">
        <f>IF(Y14=0,0,LOOKUP(Y14,Bodování!$A$2:$A$101,Bodování!$B$2:$B$101))</f>
        <v>0</v>
      </c>
      <c r="AA14" s="39">
        <f t="shared" si="0"/>
        <v>0</v>
      </c>
      <c r="AB14" s="39">
        <f>IF(AA14=0,0,LOOKUP(AA14,Bodování!$A$2:$A$101,Bodování!$B$2:$B$101))</f>
        <v>0</v>
      </c>
      <c r="AC14" s="40">
        <f t="shared" si="1"/>
        <v>20</v>
      </c>
      <c r="AD14" s="41">
        <f t="shared" si="2"/>
        <v>235</v>
      </c>
      <c r="AE14" s="42">
        <v>4</v>
      </c>
      <c r="AF14" s="5"/>
      <c r="AG14" s="43">
        <f t="shared" si="3"/>
        <v>5</v>
      </c>
      <c r="AH14" s="43">
        <f t="shared" si="4"/>
        <v>4</v>
      </c>
      <c r="AI14" s="43">
        <f t="shared" si="5"/>
        <v>0</v>
      </c>
      <c r="AJ14" s="43">
        <f t="shared" si="6"/>
        <v>4</v>
      </c>
      <c r="AK14" s="43">
        <f t="shared" si="7"/>
        <v>4</v>
      </c>
      <c r="AL14" s="43">
        <f t="shared" si="8"/>
        <v>3</v>
      </c>
      <c r="AM14" s="43">
        <f t="shared" si="9"/>
        <v>0</v>
      </c>
      <c r="AN14" s="43">
        <f t="shared" si="10"/>
        <v>0</v>
      </c>
      <c r="AO14" s="43">
        <f t="shared" si="11"/>
        <v>0</v>
      </c>
      <c r="AP14" s="43">
        <f t="shared" si="12"/>
        <v>0</v>
      </c>
      <c r="AQ14" s="44">
        <f t="shared" si="13"/>
        <v>5</v>
      </c>
      <c r="AR14" s="44">
        <f t="shared" si="14"/>
        <v>1</v>
      </c>
      <c r="AS14" s="43">
        <f t="shared" si="15"/>
        <v>0</v>
      </c>
      <c r="AT14" s="43">
        <f t="shared" si="16"/>
        <v>4</v>
      </c>
      <c r="AU14" s="43">
        <f t="shared" si="17"/>
        <v>0</v>
      </c>
      <c r="AV14" s="43">
        <f t="shared" si="18"/>
        <v>4</v>
      </c>
      <c r="AW14" s="43">
        <f t="shared" si="19"/>
        <v>4</v>
      </c>
      <c r="AX14" s="43">
        <f t="shared" si="20"/>
        <v>3</v>
      </c>
      <c r="AY14" s="43">
        <f t="shared" si="21"/>
        <v>0</v>
      </c>
      <c r="AZ14" s="43">
        <f t="shared" si="22"/>
        <v>0</v>
      </c>
      <c r="BA14" s="43">
        <f t="shared" si="23"/>
        <v>0</v>
      </c>
      <c r="BB14" s="43">
        <f t="shared" si="24"/>
        <v>0</v>
      </c>
      <c r="BC14" s="44">
        <f t="shared" si="25"/>
        <v>4</v>
      </c>
      <c r="BD14" s="45">
        <f t="shared" si="26"/>
        <v>1</v>
      </c>
      <c r="BE14" s="46">
        <f t="shared" si="27"/>
        <v>5</v>
      </c>
      <c r="BF14" s="46"/>
    </row>
    <row r="15" spans="2:58" s="31" customFormat="1" ht="12.75">
      <c r="B15" s="32">
        <v>5</v>
      </c>
      <c r="C15" s="69" t="s">
        <v>46</v>
      </c>
      <c r="D15" s="70" t="s">
        <v>65</v>
      </c>
      <c r="E15" s="35">
        <v>6</v>
      </c>
      <c r="F15" s="36">
        <f>IF(E15=0,0,IF(E15="",0,LOOKUP(E15,Bodování!$A$2:$A$101,Bodování!$B$2:$B$101)))</f>
        <v>45</v>
      </c>
      <c r="G15" s="37">
        <v>7</v>
      </c>
      <c r="H15" s="38">
        <f>IF(G15=0,0,IF(G15="",0,LOOKUP(G15,Bodování!$A$2:$A$101,Bodování!$B$2:$B$101)))</f>
        <v>44</v>
      </c>
      <c r="I15" s="35">
        <v>8</v>
      </c>
      <c r="J15" s="36">
        <f>IF(I15=0,0,IF(I15="",0,LOOKUP(I15,Bodování!$A$2:$A$101,Bodování!$B$2:$B$101)))</f>
        <v>43</v>
      </c>
      <c r="K15" s="37">
        <v>8</v>
      </c>
      <c r="L15" s="38">
        <f>IF(K15=0,0,IF(K15="",0,LOOKUP(K15,Bodování!$A$2:$A$101,Bodování!$B$2:$B$101)))</f>
        <v>43</v>
      </c>
      <c r="M15" s="35">
        <v>6</v>
      </c>
      <c r="N15" s="36">
        <f>IF(M15=0,0,IF(M15="",0,LOOKUP(M15,Bodování!$A$2:$A$101,Bodování!$B$2:$B$101)))</f>
        <v>45</v>
      </c>
      <c r="O15" s="37">
        <v>6</v>
      </c>
      <c r="P15" s="38">
        <f>IF(O15=0,0,IF(O15="",0,LOOKUP(O15,Bodování!$A$2:$A$101,Bodování!$B$2:$B$101)))</f>
        <v>45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v>8</v>
      </c>
      <c r="Z15" s="39">
        <f>IF(Y15=0,0,LOOKUP(Y15,Bodování!$A$2:$A$101,Bodování!$B$2:$B$101))</f>
        <v>43</v>
      </c>
      <c r="AA15" s="39">
        <f t="shared" si="0"/>
        <v>0</v>
      </c>
      <c r="AB15" s="39">
        <f>IF(AA15=0,0,LOOKUP(AA15,Bodování!$A$2:$A$101,Bodování!$B$2:$B$101))</f>
        <v>0</v>
      </c>
      <c r="AC15" s="40">
        <f t="shared" si="1"/>
        <v>33</v>
      </c>
      <c r="AD15" s="41">
        <f t="shared" si="2"/>
        <v>222</v>
      </c>
      <c r="AE15" s="42">
        <v>5</v>
      </c>
      <c r="AF15" s="5"/>
      <c r="AG15" s="43">
        <f t="shared" si="3"/>
        <v>6</v>
      </c>
      <c r="AH15" s="43">
        <f t="shared" si="4"/>
        <v>7</v>
      </c>
      <c r="AI15" s="43">
        <f t="shared" si="5"/>
        <v>8</v>
      </c>
      <c r="AJ15" s="43">
        <f t="shared" si="6"/>
        <v>8</v>
      </c>
      <c r="AK15" s="43">
        <f t="shared" si="7"/>
        <v>6</v>
      </c>
      <c r="AL15" s="43">
        <f t="shared" si="8"/>
        <v>6</v>
      </c>
      <c r="AM15" s="43">
        <f t="shared" si="9"/>
        <v>0</v>
      </c>
      <c r="AN15" s="43">
        <f t="shared" si="10"/>
        <v>0</v>
      </c>
      <c r="AO15" s="43">
        <f t="shared" si="11"/>
        <v>0</v>
      </c>
      <c r="AP15" s="43">
        <f t="shared" si="12"/>
        <v>0</v>
      </c>
      <c r="AQ15" s="44">
        <f t="shared" si="13"/>
        <v>8</v>
      </c>
      <c r="AR15" s="44">
        <f t="shared" si="14"/>
        <v>2</v>
      </c>
      <c r="AS15" s="43">
        <f t="shared" si="15"/>
        <v>6</v>
      </c>
      <c r="AT15" s="43">
        <f t="shared" si="16"/>
        <v>7</v>
      </c>
      <c r="AU15" s="43">
        <f t="shared" si="17"/>
        <v>0</v>
      </c>
      <c r="AV15" s="43">
        <f t="shared" si="18"/>
        <v>0</v>
      </c>
      <c r="AW15" s="43">
        <f t="shared" si="19"/>
        <v>6</v>
      </c>
      <c r="AX15" s="43">
        <f t="shared" si="20"/>
        <v>6</v>
      </c>
      <c r="AY15" s="43">
        <f t="shared" si="21"/>
        <v>0</v>
      </c>
      <c r="AZ15" s="43">
        <f t="shared" si="22"/>
        <v>0</v>
      </c>
      <c r="BA15" s="43">
        <f t="shared" si="23"/>
        <v>0</v>
      </c>
      <c r="BB15" s="43">
        <f t="shared" si="24"/>
        <v>0</v>
      </c>
      <c r="BC15" s="44">
        <f t="shared" si="25"/>
        <v>7</v>
      </c>
      <c r="BD15" s="45">
        <f t="shared" si="26"/>
        <v>1</v>
      </c>
      <c r="BE15" s="46">
        <f t="shared" si="27"/>
        <v>6</v>
      </c>
      <c r="BF15" s="46"/>
    </row>
    <row r="16" spans="2:58" s="31" customFormat="1" ht="12.75">
      <c r="B16" s="32">
        <v>6</v>
      </c>
      <c r="C16" s="69" t="s">
        <v>34</v>
      </c>
      <c r="D16" s="70" t="s">
        <v>24</v>
      </c>
      <c r="E16" s="35"/>
      <c r="F16" s="36">
        <f>IF(E16=0,0,IF(E16="",0,LOOKUP(E16,Bodování!$A$2:$A$101,Bodování!$B$2:$B$101)))</f>
        <v>0</v>
      </c>
      <c r="G16" s="37">
        <v>8</v>
      </c>
      <c r="H16" s="38">
        <f>IF(G16=0,0,IF(G16="",0,LOOKUP(G16,Bodování!$A$2:$A$101,Bodování!$B$2:$B$101)))</f>
        <v>43</v>
      </c>
      <c r="I16" s="35">
        <v>9</v>
      </c>
      <c r="J16" s="36">
        <f>IF(I16=0,0,IF(I16="",0,LOOKUP(I16,Bodování!$A$2:$A$101,Bodování!$B$2:$B$101)))</f>
        <v>42</v>
      </c>
      <c r="K16" s="37">
        <v>5</v>
      </c>
      <c r="L16" s="38">
        <f>IF(K16=0,0,IF(K16="",0,LOOKUP(K16,Bodování!$A$2:$A$101,Bodování!$B$2:$B$101)))</f>
        <v>46</v>
      </c>
      <c r="M16" s="35">
        <v>8</v>
      </c>
      <c r="N16" s="36">
        <f>IF(M16=0,0,IF(M16="",0,LOOKUP(M16,Bodování!$A$2:$A$101,Bodování!$B$2:$B$101)))</f>
        <v>43</v>
      </c>
      <c r="O16" s="37">
        <v>5</v>
      </c>
      <c r="P16" s="38">
        <f>IF(O16=0,0,IF(O16="",0,LOOKUP(O16,Bodování!$A$2:$A$101,Bodování!$B$2:$B$101)))</f>
        <v>46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>IF(BE16&lt;7,0,AQ16)</f>
        <v>0</v>
      </c>
      <c r="Z16" s="39">
        <f>IF(Y16=0,0,LOOKUP(Y16,Bodování!$A$2:$A$101,Bodování!$B$2:$B$101))</f>
        <v>0</v>
      </c>
      <c r="AA16" s="39">
        <f t="shared" si="0"/>
        <v>0</v>
      </c>
      <c r="AB16" s="39">
        <f>IF(AA16=0,0,LOOKUP(AA16,Bodování!$A$2:$A$101,Bodování!$B$2:$B$101))</f>
        <v>0</v>
      </c>
      <c r="AC16" s="40">
        <f t="shared" si="1"/>
        <v>35</v>
      </c>
      <c r="AD16" s="41">
        <f t="shared" si="2"/>
        <v>220</v>
      </c>
      <c r="AE16" s="42">
        <v>6</v>
      </c>
      <c r="AF16" s="5"/>
      <c r="AG16" s="43">
        <f t="shared" si="3"/>
        <v>0</v>
      </c>
      <c r="AH16" s="43">
        <f t="shared" si="4"/>
        <v>8</v>
      </c>
      <c r="AI16" s="43">
        <f t="shared" si="5"/>
        <v>9</v>
      </c>
      <c r="AJ16" s="43">
        <f t="shared" si="6"/>
        <v>5</v>
      </c>
      <c r="AK16" s="43">
        <f t="shared" si="7"/>
        <v>8</v>
      </c>
      <c r="AL16" s="43">
        <f t="shared" si="8"/>
        <v>5</v>
      </c>
      <c r="AM16" s="43">
        <f t="shared" si="9"/>
        <v>0</v>
      </c>
      <c r="AN16" s="43">
        <f t="shared" si="10"/>
        <v>0</v>
      </c>
      <c r="AO16" s="43">
        <f t="shared" si="11"/>
        <v>0</v>
      </c>
      <c r="AP16" s="43">
        <f t="shared" si="12"/>
        <v>0</v>
      </c>
      <c r="AQ16" s="44">
        <f t="shared" si="13"/>
        <v>9</v>
      </c>
      <c r="AR16" s="44">
        <f t="shared" si="14"/>
        <v>1</v>
      </c>
      <c r="AS16" s="43">
        <f t="shared" si="15"/>
        <v>0</v>
      </c>
      <c r="AT16" s="43">
        <f t="shared" si="16"/>
        <v>8</v>
      </c>
      <c r="AU16" s="43">
        <f t="shared" si="17"/>
        <v>0</v>
      </c>
      <c r="AV16" s="43">
        <f t="shared" si="18"/>
        <v>5</v>
      </c>
      <c r="AW16" s="43">
        <f t="shared" si="19"/>
        <v>8</v>
      </c>
      <c r="AX16" s="43">
        <f t="shared" si="20"/>
        <v>5</v>
      </c>
      <c r="AY16" s="43">
        <f t="shared" si="21"/>
        <v>0</v>
      </c>
      <c r="AZ16" s="43">
        <f t="shared" si="22"/>
        <v>0</v>
      </c>
      <c r="BA16" s="43">
        <f t="shared" si="23"/>
        <v>0</v>
      </c>
      <c r="BB16" s="43">
        <f t="shared" si="24"/>
        <v>0</v>
      </c>
      <c r="BC16" s="44">
        <f t="shared" si="25"/>
        <v>8</v>
      </c>
      <c r="BD16" s="45">
        <f t="shared" si="26"/>
        <v>1</v>
      </c>
      <c r="BE16" s="46">
        <f t="shared" si="27"/>
        <v>5</v>
      </c>
      <c r="BF16" s="46"/>
    </row>
    <row r="17" spans="2:58" s="31" customFormat="1" ht="12.75">
      <c r="B17" s="32">
        <v>7</v>
      </c>
      <c r="C17" s="69" t="s">
        <v>49</v>
      </c>
      <c r="D17" s="70" t="s">
        <v>53</v>
      </c>
      <c r="E17" s="35">
        <v>9</v>
      </c>
      <c r="F17" s="36">
        <f>IF(E17=0,0,IF(E17="",0,LOOKUP(E17,Bodování!$A$2:$A$101,Bodování!$B$2:$B$101)))</f>
        <v>42</v>
      </c>
      <c r="G17" s="37">
        <v>9</v>
      </c>
      <c r="H17" s="38">
        <f>IF(G17=0,0,IF(G17="",0,LOOKUP(G17,Bodování!$A$2:$A$101,Bodování!$B$2:$B$101)))</f>
        <v>42</v>
      </c>
      <c r="I17" s="35">
        <v>10</v>
      </c>
      <c r="J17" s="36">
        <f>IF(I17=0,0,IF(I17="",0,LOOKUP(I17,Bodování!$A$2:$A$101,Bodování!$B$2:$B$101)))</f>
        <v>41</v>
      </c>
      <c r="K17" s="37">
        <v>11</v>
      </c>
      <c r="L17" s="38">
        <f>IF(K17=0,0,IF(K17="",0,LOOKUP(K17,Bodování!$A$2:$A$101,Bodování!$B$2:$B$101)))</f>
        <v>40</v>
      </c>
      <c r="M17" s="35">
        <v>9</v>
      </c>
      <c r="N17" s="36">
        <f>IF(M17=0,0,IF(M17="",0,LOOKUP(M17,Bodování!$A$2:$A$101,Bodování!$B$2:$B$101)))</f>
        <v>42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>IF(BE17&lt;7,0,AQ17)</f>
        <v>0</v>
      </c>
      <c r="Z17" s="39">
        <f>IF(Y17=0,0,LOOKUP(Y17,Bodování!$A$2:$A$101,Bodování!$B$2:$B$101))</f>
        <v>0</v>
      </c>
      <c r="AA17" s="39">
        <f t="shared" si="0"/>
        <v>0</v>
      </c>
      <c r="AB17" s="39">
        <f>IF(AA17=0,0,LOOKUP(AA17,Bodování!$A$2:$A$101,Bodování!$B$2:$B$101))</f>
        <v>0</v>
      </c>
      <c r="AC17" s="40">
        <f t="shared" si="1"/>
        <v>48</v>
      </c>
      <c r="AD17" s="41">
        <f t="shared" si="2"/>
        <v>207</v>
      </c>
      <c r="AE17" s="42">
        <v>7</v>
      </c>
      <c r="AF17" s="5"/>
      <c r="AG17" s="43">
        <f t="shared" si="3"/>
        <v>9</v>
      </c>
      <c r="AH17" s="43">
        <f t="shared" si="4"/>
        <v>9</v>
      </c>
      <c r="AI17" s="43">
        <f t="shared" si="5"/>
        <v>10</v>
      </c>
      <c r="AJ17" s="43">
        <f t="shared" si="6"/>
        <v>11</v>
      </c>
      <c r="AK17" s="43">
        <f t="shared" si="7"/>
        <v>9</v>
      </c>
      <c r="AL17" s="43">
        <f t="shared" si="8"/>
        <v>0</v>
      </c>
      <c r="AM17" s="43">
        <f t="shared" si="9"/>
        <v>0</v>
      </c>
      <c r="AN17" s="43">
        <f t="shared" si="10"/>
        <v>0</v>
      </c>
      <c r="AO17" s="43">
        <f t="shared" si="11"/>
        <v>0</v>
      </c>
      <c r="AP17" s="43">
        <f t="shared" si="12"/>
        <v>0</v>
      </c>
      <c r="AQ17" s="44">
        <f t="shared" si="13"/>
        <v>11</v>
      </c>
      <c r="AR17" s="44">
        <f t="shared" si="14"/>
        <v>1</v>
      </c>
      <c r="AS17" s="43">
        <f t="shared" si="15"/>
        <v>9</v>
      </c>
      <c r="AT17" s="43">
        <f t="shared" si="16"/>
        <v>9</v>
      </c>
      <c r="AU17" s="43">
        <f t="shared" si="17"/>
        <v>10</v>
      </c>
      <c r="AV17" s="43">
        <f t="shared" si="18"/>
        <v>0</v>
      </c>
      <c r="AW17" s="43">
        <f t="shared" si="19"/>
        <v>9</v>
      </c>
      <c r="AX17" s="43">
        <f t="shared" si="20"/>
        <v>0</v>
      </c>
      <c r="AY17" s="43">
        <f t="shared" si="21"/>
        <v>0</v>
      </c>
      <c r="AZ17" s="43">
        <f t="shared" si="22"/>
        <v>0</v>
      </c>
      <c r="BA17" s="43">
        <f t="shared" si="23"/>
        <v>0</v>
      </c>
      <c r="BB17" s="43">
        <f t="shared" si="24"/>
        <v>0</v>
      </c>
      <c r="BC17" s="44">
        <f t="shared" si="25"/>
        <v>10</v>
      </c>
      <c r="BD17" s="45">
        <f t="shared" si="26"/>
        <v>1</v>
      </c>
      <c r="BE17" s="46">
        <f t="shared" si="27"/>
        <v>5</v>
      </c>
      <c r="BF17" s="46"/>
    </row>
    <row r="18" spans="2:58" s="31" customFormat="1" ht="12.75">
      <c r="B18" s="32">
        <v>8</v>
      </c>
      <c r="C18" s="69" t="s">
        <v>45</v>
      </c>
      <c r="D18" s="70" t="s">
        <v>65</v>
      </c>
      <c r="E18" s="35">
        <v>11</v>
      </c>
      <c r="F18" s="36">
        <f>IF(E18=0,0,IF(E18="",0,LOOKUP(E18,Bodování!$A$2:$A$101,Bodování!$B$2:$B$101)))</f>
        <v>40</v>
      </c>
      <c r="G18" s="37">
        <v>12</v>
      </c>
      <c r="H18" s="38">
        <f>IF(G18=0,0,IF(G18="",0,LOOKUP(G18,Bodování!$A$2:$A$101,Bodování!$B$2:$B$101)))</f>
        <v>39</v>
      </c>
      <c r="I18" s="35">
        <v>11</v>
      </c>
      <c r="J18" s="36">
        <f>IF(I18=0,0,IF(I18="",0,LOOKUP(I18,Bodování!$A$2:$A$101,Bodování!$B$2:$B$101)))</f>
        <v>40</v>
      </c>
      <c r="K18" s="37">
        <v>12</v>
      </c>
      <c r="L18" s="38">
        <f>IF(K18=0,0,IF(K18="",0,LOOKUP(K18,Bodování!$A$2:$A$101,Bodování!$B$2:$B$101)))</f>
        <v>39</v>
      </c>
      <c r="M18" s="35">
        <v>10</v>
      </c>
      <c r="N18" s="36">
        <f>IF(M18=0,0,IF(M18="",0,LOOKUP(M18,Bodování!$A$2:$A$101,Bodování!$B$2:$B$101)))</f>
        <v>41</v>
      </c>
      <c r="O18" s="37">
        <v>8</v>
      </c>
      <c r="P18" s="38">
        <f>IF(O18=0,0,IF(O18="",0,LOOKUP(O18,Bodování!$A$2:$A$101,Bodování!$B$2:$B$101)))</f>
        <v>43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v>12</v>
      </c>
      <c r="Z18" s="39">
        <f>IF(Y18=0,0,LOOKUP(Y18,Bodování!$A$2:$A$101,Bodování!$B$2:$B$101))</f>
        <v>39</v>
      </c>
      <c r="AA18" s="39">
        <f t="shared" si="0"/>
        <v>0</v>
      </c>
      <c r="AB18" s="39">
        <f>IF(AA18=0,0,LOOKUP(AA18,Bodování!$A$2:$A$101,Bodování!$B$2:$B$101))</f>
        <v>0</v>
      </c>
      <c r="AC18" s="40">
        <f t="shared" si="1"/>
        <v>52</v>
      </c>
      <c r="AD18" s="41">
        <f t="shared" si="2"/>
        <v>203</v>
      </c>
      <c r="AE18" s="42">
        <v>8</v>
      </c>
      <c r="AF18" s="5"/>
      <c r="AG18" s="43">
        <f t="shared" si="3"/>
        <v>11</v>
      </c>
      <c r="AH18" s="43">
        <f t="shared" si="4"/>
        <v>12</v>
      </c>
      <c r="AI18" s="43">
        <f t="shared" si="5"/>
        <v>11</v>
      </c>
      <c r="AJ18" s="43">
        <f t="shared" si="6"/>
        <v>12</v>
      </c>
      <c r="AK18" s="43">
        <f t="shared" si="7"/>
        <v>10</v>
      </c>
      <c r="AL18" s="43">
        <f t="shared" si="8"/>
        <v>8</v>
      </c>
      <c r="AM18" s="43">
        <f t="shared" si="9"/>
        <v>0</v>
      </c>
      <c r="AN18" s="43">
        <f t="shared" si="10"/>
        <v>0</v>
      </c>
      <c r="AO18" s="43">
        <f t="shared" si="11"/>
        <v>0</v>
      </c>
      <c r="AP18" s="43">
        <f t="shared" si="12"/>
        <v>0</v>
      </c>
      <c r="AQ18" s="44">
        <f t="shared" si="13"/>
        <v>12</v>
      </c>
      <c r="AR18" s="44">
        <f t="shared" si="14"/>
        <v>2</v>
      </c>
      <c r="AS18" s="43">
        <f t="shared" si="15"/>
        <v>11</v>
      </c>
      <c r="AT18" s="43">
        <f t="shared" si="16"/>
        <v>0</v>
      </c>
      <c r="AU18" s="43">
        <f t="shared" si="17"/>
        <v>11</v>
      </c>
      <c r="AV18" s="43">
        <f t="shared" si="18"/>
        <v>0</v>
      </c>
      <c r="AW18" s="43">
        <f t="shared" si="19"/>
        <v>10</v>
      </c>
      <c r="AX18" s="43">
        <f t="shared" si="20"/>
        <v>8</v>
      </c>
      <c r="AY18" s="43">
        <f t="shared" si="21"/>
        <v>0</v>
      </c>
      <c r="AZ18" s="43">
        <f t="shared" si="22"/>
        <v>0</v>
      </c>
      <c r="BA18" s="43">
        <f t="shared" si="23"/>
        <v>0</v>
      </c>
      <c r="BB18" s="43">
        <f t="shared" si="24"/>
        <v>0</v>
      </c>
      <c r="BC18" s="44">
        <f t="shared" si="25"/>
        <v>11</v>
      </c>
      <c r="BD18" s="45">
        <f t="shared" si="26"/>
        <v>1</v>
      </c>
      <c r="BE18" s="46">
        <f t="shared" si="27"/>
        <v>6</v>
      </c>
      <c r="BF18" s="46"/>
    </row>
    <row r="19" spans="2:58" s="31" customFormat="1" ht="12.75">
      <c r="B19" s="32">
        <v>9</v>
      </c>
      <c r="C19" s="69" t="s">
        <v>50</v>
      </c>
      <c r="D19" s="70" t="s">
        <v>54</v>
      </c>
      <c r="E19" s="35">
        <v>7</v>
      </c>
      <c r="F19" s="36">
        <f>IF(E19=0,0,IF(E19="",0,LOOKUP(E19,Bodování!$A$2:$A$101,Bodování!$B$2:$B$101)))</f>
        <v>44</v>
      </c>
      <c r="G19" s="37">
        <v>6</v>
      </c>
      <c r="H19" s="38">
        <f>IF(G19=0,0,IF(G19="",0,LOOKUP(G19,Bodování!$A$2:$A$101,Bodování!$B$2:$B$101)))</f>
        <v>45</v>
      </c>
      <c r="I19" s="35">
        <v>5</v>
      </c>
      <c r="J19" s="36">
        <f>IF(I19=0,0,IF(I19="",0,LOOKUP(I19,Bodování!$A$2:$A$101,Bodování!$B$2:$B$101)))</f>
        <v>46</v>
      </c>
      <c r="K19" s="37">
        <v>9</v>
      </c>
      <c r="L19" s="38">
        <f>IF(K19=0,0,IF(K19="",0,LOOKUP(K19,Bodování!$A$2:$A$101,Bodování!$B$2:$B$101)))</f>
        <v>42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aca="true" t="shared" si="28" ref="Y19:Y42">IF(BE19&lt;7,0,AQ19)</f>
        <v>0</v>
      </c>
      <c r="Z19" s="39">
        <f>IF(Y19=0,0,LOOKUP(Y19,Bodování!$A$2:$A$101,Bodování!$B$2:$B$101))</f>
        <v>0</v>
      </c>
      <c r="AA19" s="39">
        <f t="shared" si="0"/>
        <v>0</v>
      </c>
      <c r="AB19" s="39">
        <f>IF(AA19=0,0,LOOKUP(AA19,Bodování!$A$2:$A$101,Bodování!$B$2:$B$101))</f>
        <v>0</v>
      </c>
      <c r="AC19" s="40">
        <f t="shared" si="1"/>
        <v>27</v>
      </c>
      <c r="AD19" s="41">
        <f t="shared" si="2"/>
        <v>177</v>
      </c>
      <c r="AE19" s="42">
        <v>9</v>
      </c>
      <c r="AF19" s="5"/>
      <c r="AG19" s="43">
        <f t="shared" si="3"/>
        <v>7</v>
      </c>
      <c r="AH19" s="43">
        <f t="shared" si="4"/>
        <v>6</v>
      </c>
      <c r="AI19" s="43">
        <f t="shared" si="5"/>
        <v>5</v>
      </c>
      <c r="AJ19" s="43">
        <f t="shared" si="6"/>
        <v>9</v>
      </c>
      <c r="AK19" s="43">
        <f t="shared" si="7"/>
        <v>0</v>
      </c>
      <c r="AL19" s="43">
        <f t="shared" si="8"/>
        <v>0</v>
      </c>
      <c r="AM19" s="43">
        <f t="shared" si="9"/>
        <v>0</v>
      </c>
      <c r="AN19" s="43">
        <f t="shared" si="10"/>
        <v>0</v>
      </c>
      <c r="AO19" s="43">
        <f t="shared" si="11"/>
        <v>0</v>
      </c>
      <c r="AP19" s="43">
        <f t="shared" si="12"/>
        <v>0</v>
      </c>
      <c r="AQ19" s="44">
        <f t="shared" si="13"/>
        <v>9</v>
      </c>
      <c r="AR19" s="44">
        <f t="shared" si="14"/>
        <v>1</v>
      </c>
      <c r="AS19" s="43">
        <f t="shared" si="15"/>
        <v>7</v>
      </c>
      <c r="AT19" s="43">
        <f t="shared" si="16"/>
        <v>6</v>
      </c>
      <c r="AU19" s="43">
        <f t="shared" si="17"/>
        <v>5</v>
      </c>
      <c r="AV19" s="43">
        <f t="shared" si="18"/>
        <v>0</v>
      </c>
      <c r="AW19" s="43">
        <f t="shared" si="19"/>
        <v>0</v>
      </c>
      <c r="AX19" s="43">
        <f t="shared" si="20"/>
        <v>0</v>
      </c>
      <c r="AY19" s="43">
        <f t="shared" si="21"/>
        <v>0</v>
      </c>
      <c r="AZ19" s="43">
        <f t="shared" si="22"/>
        <v>0</v>
      </c>
      <c r="BA19" s="43">
        <f t="shared" si="23"/>
        <v>0</v>
      </c>
      <c r="BB19" s="43">
        <f t="shared" si="24"/>
        <v>0</v>
      </c>
      <c r="BC19" s="44">
        <f t="shared" si="25"/>
        <v>7</v>
      </c>
      <c r="BD19" s="45">
        <f t="shared" si="26"/>
        <v>1</v>
      </c>
      <c r="BE19" s="46">
        <f t="shared" si="27"/>
        <v>4</v>
      </c>
      <c r="BF19" s="46"/>
    </row>
    <row r="20" spans="2:58" s="31" customFormat="1" ht="12.75">
      <c r="B20" s="32">
        <v>10</v>
      </c>
      <c r="C20" s="69" t="s">
        <v>48</v>
      </c>
      <c r="D20" s="34"/>
      <c r="E20" s="35">
        <v>8</v>
      </c>
      <c r="F20" s="36">
        <f>IF(E20=0,0,IF(E20="",0,LOOKUP(E20,Bodování!$A$2:$A$101,Bodování!$B$2:$B$101)))</f>
        <v>43</v>
      </c>
      <c r="G20" s="37">
        <v>10</v>
      </c>
      <c r="H20" s="38">
        <f>IF(G20=0,0,IF(G20="",0,LOOKUP(G20,Bodování!$A$2:$A$101,Bodování!$B$2:$B$101)))</f>
        <v>41</v>
      </c>
      <c r="I20" s="35"/>
      <c r="J20" s="36">
        <f>IF(I20=0,0,IF(I20="",0,LOOKUP(I20,Bodování!$A$2:$A$101,Bodování!$B$2:$B$101)))</f>
        <v>0</v>
      </c>
      <c r="K20" s="37">
        <v>10</v>
      </c>
      <c r="L20" s="38">
        <f>IF(K20=0,0,IF(K20="",0,LOOKUP(K20,Bodování!$A$2:$A$101,Bodování!$B$2:$B$101)))</f>
        <v>41</v>
      </c>
      <c r="M20" s="35"/>
      <c r="N20" s="36">
        <f>IF(M20=0,0,IF(M20="",0,LOOKUP(M20,Bodování!$A$2:$A$101,Bodování!$B$2:$B$101)))</f>
        <v>0</v>
      </c>
      <c r="O20" s="37">
        <v>7</v>
      </c>
      <c r="P20" s="38">
        <f>IF(O20=0,0,IF(O20="",0,LOOKUP(O20,Bodování!$A$2:$A$101,Bodování!$B$2:$B$101)))</f>
        <v>44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28"/>
        <v>0</v>
      </c>
      <c r="Z20" s="39">
        <f>IF(Y20=0,0,LOOKUP(Y20,Bodování!$A$2:$A$101,Bodování!$B$2:$B$101))</f>
        <v>0</v>
      </c>
      <c r="AA20" s="39">
        <f t="shared" si="0"/>
        <v>0</v>
      </c>
      <c r="AB20" s="39">
        <f>IF(AA20=0,0,LOOKUP(AA20,Bodování!$A$2:$A$101,Bodování!$B$2:$B$101))</f>
        <v>0</v>
      </c>
      <c r="AC20" s="40">
        <f t="shared" si="1"/>
        <v>35</v>
      </c>
      <c r="AD20" s="41">
        <f t="shared" si="2"/>
        <v>169</v>
      </c>
      <c r="AE20" s="42">
        <v>10</v>
      </c>
      <c r="AF20" s="5"/>
      <c r="AG20" s="43">
        <f t="shared" si="3"/>
        <v>8</v>
      </c>
      <c r="AH20" s="43">
        <f t="shared" si="4"/>
        <v>10</v>
      </c>
      <c r="AI20" s="43">
        <f t="shared" si="5"/>
        <v>0</v>
      </c>
      <c r="AJ20" s="43">
        <f t="shared" si="6"/>
        <v>10</v>
      </c>
      <c r="AK20" s="43">
        <f t="shared" si="7"/>
        <v>0</v>
      </c>
      <c r="AL20" s="43">
        <f t="shared" si="8"/>
        <v>7</v>
      </c>
      <c r="AM20" s="43">
        <f t="shared" si="9"/>
        <v>0</v>
      </c>
      <c r="AN20" s="43">
        <f t="shared" si="10"/>
        <v>0</v>
      </c>
      <c r="AO20" s="43">
        <f t="shared" si="11"/>
        <v>0</v>
      </c>
      <c r="AP20" s="43">
        <f t="shared" si="12"/>
        <v>0</v>
      </c>
      <c r="AQ20" s="44">
        <f t="shared" si="13"/>
        <v>10</v>
      </c>
      <c r="AR20" s="44">
        <f t="shared" si="14"/>
        <v>2</v>
      </c>
      <c r="AS20" s="43">
        <f t="shared" si="15"/>
        <v>8</v>
      </c>
      <c r="AT20" s="43">
        <f t="shared" si="16"/>
        <v>0</v>
      </c>
      <c r="AU20" s="43">
        <f t="shared" si="17"/>
        <v>0</v>
      </c>
      <c r="AV20" s="43">
        <f t="shared" si="18"/>
        <v>0</v>
      </c>
      <c r="AW20" s="43">
        <f t="shared" si="19"/>
        <v>0</v>
      </c>
      <c r="AX20" s="43">
        <f t="shared" si="20"/>
        <v>7</v>
      </c>
      <c r="AY20" s="43">
        <f t="shared" si="21"/>
        <v>0</v>
      </c>
      <c r="AZ20" s="43">
        <f t="shared" si="22"/>
        <v>0</v>
      </c>
      <c r="BA20" s="43">
        <f t="shared" si="23"/>
        <v>0</v>
      </c>
      <c r="BB20" s="43">
        <f t="shared" si="24"/>
        <v>0</v>
      </c>
      <c r="BC20" s="44">
        <f t="shared" si="25"/>
        <v>8</v>
      </c>
      <c r="BD20" s="45">
        <f t="shared" si="26"/>
        <v>1</v>
      </c>
      <c r="BE20" s="46">
        <f t="shared" si="27"/>
        <v>4</v>
      </c>
      <c r="BF20" s="46"/>
    </row>
    <row r="21" spans="2:58" s="31" customFormat="1" ht="12.75">
      <c r="B21" s="32">
        <v>11</v>
      </c>
      <c r="C21" s="69" t="s">
        <v>68</v>
      </c>
      <c r="D21" s="70" t="s">
        <v>54</v>
      </c>
      <c r="E21" s="35"/>
      <c r="F21" s="36">
        <f>IF(E21=0,0,IF(E21="",0,LOOKUP(E21,Bodování!$A$2:$A$101,Bodování!$B$2:$B$101)))</f>
        <v>0</v>
      </c>
      <c r="G21" s="37">
        <v>5</v>
      </c>
      <c r="H21" s="38">
        <f>IF(G21=0,0,IF(G21="",0,LOOKUP(G21,Bodování!$A$2:$A$101,Bodování!$B$2:$B$101)))</f>
        <v>46</v>
      </c>
      <c r="I21" s="35">
        <v>7</v>
      </c>
      <c r="J21" s="36">
        <f>IF(I21=0,0,IF(I21="",0,LOOKUP(I21,Bodování!$A$2:$A$101,Bodování!$B$2:$B$101)))</f>
        <v>44</v>
      </c>
      <c r="K21" s="37">
        <v>3</v>
      </c>
      <c r="L21" s="38">
        <f>IF(K21=0,0,IF(K21="",0,LOOKUP(K21,Bodování!$A$2:$A$101,Bodování!$B$2:$B$101)))</f>
        <v>48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28"/>
        <v>0</v>
      </c>
      <c r="Z21" s="39">
        <f>IF(Y21=0,0,LOOKUP(Y21,Bodování!$A$2:$A$101,Bodování!$B$2:$B$101))</f>
        <v>0</v>
      </c>
      <c r="AA21" s="39">
        <f t="shared" si="0"/>
        <v>0</v>
      </c>
      <c r="AB21" s="39">
        <f>IF(AA21=0,0,LOOKUP(AA21,Bodování!$A$2:$A$101,Bodování!$B$2:$B$101))</f>
        <v>0</v>
      </c>
      <c r="AC21" s="40">
        <f t="shared" si="1"/>
        <v>15</v>
      </c>
      <c r="AD21" s="41">
        <f t="shared" si="2"/>
        <v>138</v>
      </c>
      <c r="AE21" s="42">
        <v>11</v>
      </c>
      <c r="AF21" s="5"/>
      <c r="AG21" s="43">
        <f t="shared" si="3"/>
        <v>0</v>
      </c>
      <c r="AH21" s="43">
        <f t="shared" si="4"/>
        <v>5</v>
      </c>
      <c r="AI21" s="43">
        <f t="shared" si="5"/>
        <v>7</v>
      </c>
      <c r="AJ21" s="43">
        <f t="shared" si="6"/>
        <v>3</v>
      </c>
      <c r="AK21" s="43">
        <f t="shared" si="7"/>
        <v>0</v>
      </c>
      <c r="AL21" s="43">
        <f t="shared" si="8"/>
        <v>0</v>
      </c>
      <c r="AM21" s="43">
        <f t="shared" si="9"/>
        <v>0</v>
      </c>
      <c r="AN21" s="43">
        <f t="shared" si="10"/>
        <v>0</v>
      </c>
      <c r="AO21" s="43">
        <f t="shared" si="11"/>
        <v>0</v>
      </c>
      <c r="AP21" s="43">
        <f t="shared" si="12"/>
        <v>0</v>
      </c>
      <c r="AQ21" s="44">
        <f t="shared" si="13"/>
        <v>7</v>
      </c>
      <c r="AR21" s="44">
        <f t="shared" si="14"/>
        <v>1</v>
      </c>
      <c r="AS21" s="43">
        <f t="shared" si="15"/>
        <v>0</v>
      </c>
      <c r="AT21" s="43">
        <f t="shared" si="16"/>
        <v>5</v>
      </c>
      <c r="AU21" s="43">
        <f t="shared" si="17"/>
        <v>0</v>
      </c>
      <c r="AV21" s="43">
        <f t="shared" si="18"/>
        <v>3</v>
      </c>
      <c r="AW21" s="43">
        <f t="shared" si="19"/>
        <v>0</v>
      </c>
      <c r="AX21" s="43">
        <f t="shared" si="20"/>
        <v>0</v>
      </c>
      <c r="AY21" s="43">
        <f t="shared" si="21"/>
        <v>0</v>
      </c>
      <c r="AZ21" s="43">
        <f t="shared" si="22"/>
        <v>0</v>
      </c>
      <c r="BA21" s="43">
        <f t="shared" si="23"/>
        <v>0</v>
      </c>
      <c r="BB21" s="43">
        <f t="shared" si="24"/>
        <v>0</v>
      </c>
      <c r="BC21" s="44">
        <f t="shared" si="25"/>
        <v>5</v>
      </c>
      <c r="BD21" s="45">
        <f t="shared" si="26"/>
        <v>1</v>
      </c>
      <c r="BE21" s="46">
        <f t="shared" si="27"/>
        <v>3</v>
      </c>
      <c r="BF21" s="46"/>
    </row>
    <row r="22" spans="2:58" s="31" customFormat="1" ht="12.75">
      <c r="B22" s="32">
        <v>12</v>
      </c>
      <c r="C22" s="69" t="s">
        <v>71</v>
      </c>
      <c r="D22" s="70" t="s">
        <v>69</v>
      </c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>
        <v>6</v>
      </c>
      <c r="J22" s="36">
        <f>IF(I22=0,0,IF(I22="",0,LOOKUP(I22,Bodování!$A$2:$A$101,Bodování!$B$2:$B$101)))</f>
        <v>45</v>
      </c>
      <c r="K22" s="37">
        <v>7</v>
      </c>
      <c r="L22" s="38">
        <f>IF(K22=0,0,IF(K22="",0,LOOKUP(K22,Bodování!$A$2:$A$101,Bodování!$B$2:$B$101)))</f>
        <v>44</v>
      </c>
      <c r="M22" s="35">
        <v>7</v>
      </c>
      <c r="N22" s="36">
        <f>IF(M22=0,0,IF(M22="",0,LOOKUP(M22,Bodování!$A$2:$A$101,Bodování!$B$2:$B$101)))</f>
        <v>44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28"/>
        <v>0</v>
      </c>
      <c r="Z22" s="39">
        <f>IF(Y22=0,0,LOOKUP(Y22,Bodování!$A$2:$A$101,Bodování!$B$2:$B$101))</f>
        <v>0</v>
      </c>
      <c r="AA22" s="39">
        <f t="shared" si="0"/>
        <v>0</v>
      </c>
      <c r="AB22" s="39">
        <f>IF(AA22=0,0,LOOKUP(AA22,Bodování!$A$2:$A$101,Bodování!$B$2:$B$101))</f>
        <v>0</v>
      </c>
      <c r="AC22" s="40">
        <f t="shared" si="1"/>
        <v>20</v>
      </c>
      <c r="AD22" s="41">
        <f t="shared" si="2"/>
        <v>133</v>
      </c>
      <c r="AE22" s="42">
        <v>12</v>
      </c>
      <c r="AF22" s="5"/>
      <c r="AG22" s="43">
        <f t="shared" si="3"/>
        <v>0</v>
      </c>
      <c r="AH22" s="43">
        <f t="shared" si="4"/>
        <v>0</v>
      </c>
      <c r="AI22" s="43">
        <f t="shared" si="5"/>
        <v>6</v>
      </c>
      <c r="AJ22" s="43">
        <f t="shared" si="6"/>
        <v>7</v>
      </c>
      <c r="AK22" s="43">
        <f t="shared" si="7"/>
        <v>7</v>
      </c>
      <c r="AL22" s="43">
        <f t="shared" si="8"/>
        <v>0</v>
      </c>
      <c r="AM22" s="43">
        <f t="shared" si="9"/>
        <v>0</v>
      </c>
      <c r="AN22" s="43">
        <f t="shared" si="10"/>
        <v>0</v>
      </c>
      <c r="AO22" s="43">
        <f t="shared" si="11"/>
        <v>0</v>
      </c>
      <c r="AP22" s="43">
        <f t="shared" si="12"/>
        <v>0</v>
      </c>
      <c r="AQ22" s="44">
        <f t="shared" si="13"/>
        <v>7</v>
      </c>
      <c r="AR22" s="44">
        <f t="shared" si="14"/>
        <v>2</v>
      </c>
      <c r="AS22" s="43">
        <f t="shared" si="15"/>
        <v>0</v>
      </c>
      <c r="AT22" s="43">
        <f t="shared" si="16"/>
        <v>0</v>
      </c>
      <c r="AU22" s="43">
        <f t="shared" si="17"/>
        <v>6</v>
      </c>
      <c r="AV22" s="43">
        <f t="shared" si="18"/>
        <v>0</v>
      </c>
      <c r="AW22" s="43">
        <f t="shared" si="19"/>
        <v>0</v>
      </c>
      <c r="AX22" s="43">
        <f t="shared" si="20"/>
        <v>0</v>
      </c>
      <c r="AY22" s="43">
        <f t="shared" si="21"/>
        <v>0</v>
      </c>
      <c r="AZ22" s="43">
        <f t="shared" si="22"/>
        <v>0</v>
      </c>
      <c r="BA22" s="43">
        <f t="shared" si="23"/>
        <v>0</v>
      </c>
      <c r="BB22" s="43">
        <f t="shared" si="24"/>
        <v>0</v>
      </c>
      <c r="BC22" s="44">
        <f t="shared" si="25"/>
        <v>6</v>
      </c>
      <c r="BD22" s="45">
        <f t="shared" si="26"/>
        <v>1</v>
      </c>
      <c r="BE22" s="46">
        <f t="shared" si="27"/>
        <v>3</v>
      </c>
      <c r="BF22" s="46"/>
    </row>
    <row r="23" spans="2:58" s="31" customFormat="1" ht="12.75">
      <c r="B23" s="32">
        <v>13</v>
      </c>
      <c r="C23" s="69" t="s">
        <v>66</v>
      </c>
      <c r="D23" s="70" t="s">
        <v>65</v>
      </c>
      <c r="E23" s="35">
        <v>10</v>
      </c>
      <c r="F23" s="36">
        <f>IF(E23=0,0,IF(E23="",0,LOOKUP(E23,Bodování!$A$2:$A$101,Bodování!$B$2:$B$101)))</f>
        <v>41</v>
      </c>
      <c r="G23" s="37">
        <v>14</v>
      </c>
      <c r="H23" s="38">
        <f>IF(G23=0,0,IF(G23="",0,LOOKUP(G23,Bodování!$A$2:$A$101,Bodování!$B$2:$B$101)))</f>
        <v>37</v>
      </c>
      <c r="I23" s="35">
        <v>13</v>
      </c>
      <c r="J23" s="36">
        <f>IF(I23=0,0,IF(I23="",0,LOOKUP(I23,Bodování!$A$2:$A$101,Bodování!$B$2:$B$101)))</f>
        <v>38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28"/>
        <v>0</v>
      </c>
      <c r="Z23" s="39">
        <f>IF(Y23=0,0,LOOKUP(Y23,Bodování!$A$2:$A$101,Bodování!$B$2:$B$101))</f>
        <v>0</v>
      </c>
      <c r="AA23" s="39">
        <f t="shared" si="0"/>
        <v>0</v>
      </c>
      <c r="AB23" s="39">
        <f>IF(AA23=0,0,LOOKUP(AA23,Bodování!$A$2:$A$101,Bodování!$B$2:$B$101))</f>
        <v>0</v>
      </c>
      <c r="AC23" s="40">
        <f t="shared" si="1"/>
        <v>37</v>
      </c>
      <c r="AD23" s="41">
        <f t="shared" si="2"/>
        <v>116</v>
      </c>
      <c r="AE23" s="42">
        <v>13</v>
      </c>
      <c r="AF23" s="5"/>
      <c r="AG23" s="43">
        <f t="shared" si="3"/>
        <v>10</v>
      </c>
      <c r="AH23" s="43">
        <f t="shared" si="4"/>
        <v>14</v>
      </c>
      <c r="AI23" s="43">
        <f t="shared" si="5"/>
        <v>13</v>
      </c>
      <c r="AJ23" s="43">
        <f t="shared" si="6"/>
        <v>0</v>
      </c>
      <c r="AK23" s="43">
        <f t="shared" si="7"/>
        <v>0</v>
      </c>
      <c r="AL23" s="43">
        <f t="shared" si="8"/>
        <v>0</v>
      </c>
      <c r="AM23" s="43">
        <f t="shared" si="9"/>
        <v>0</v>
      </c>
      <c r="AN23" s="43">
        <f t="shared" si="10"/>
        <v>0</v>
      </c>
      <c r="AO23" s="43">
        <f t="shared" si="11"/>
        <v>0</v>
      </c>
      <c r="AP23" s="43">
        <f t="shared" si="12"/>
        <v>0</v>
      </c>
      <c r="AQ23" s="44">
        <f t="shared" si="13"/>
        <v>14</v>
      </c>
      <c r="AR23" s="44">
        <f t="shared" si="14"/>
        <v>1</v>
      </c>
      <c r="AS23" s="43">
        <f t="shared" si="15"/>
        <v>10</v>
      </c>
      <c r="AT23" s="43">
        <f t="shared" si="16"/>
        <v>0</v>
      </c>
      <c r="AU23" s="43">
        <f t="shared" si="17"/>
        <v>13</v>
      </c>
      <c r="AV23" s="43">
        <f t="shared" si="18"/>
        <v>0</v>
      </c>
      <c r="AW23" s="43">
        <f t="shared" si="19"/>
        <v>0</v>
      </c>
      <c r="AX23" s="43">
        <f t="shared" si="20"/>
        <v>0</v>
      </c>
      <c r="AY23" s="43">
        <f t="shared" si="21"/>
        <v>0</v>
      </c>
      <c r="AZ23" s="43">
        <f t="shared" si="22"/>
        <v>0</v>
      </c>
      <c r="BA23" s="43">
        <f t="shared" si="23"/>
        <v>0</v>
      </c>
      <c r="BB23" s="43">
        <f t="shared" si="24"/>
        <v>0</v>
      </c>
      <c r="BC23" s="44">
        <f t="shared" si="25"/>
        <v>13</v>
      </c>
      <c r="BD23" s="45">
        <f t="shared" si="26"/>
        <v>1</v>
      </c>
      <c r="BE23" s="46">
        <f t="shared" si="27"/>
        <v>3</v>
      </c>
      <c r="BF23" s="46"/>
    </row>
    <row r="24" spans="2:58" s="31" customFormat="1" ht="12.75">
      <c r="B24" s="32">
        <v>14</v>
      </c>
      <c r="C24" s="69" t="s">
        <v>55</v>
      </c>
      <c r="D24" s="70" t="s">
        <v>56</v>
      </c>
      <c r="E24" s="35">
        <v>15</v>
      </c>
      <c r="F24" s="36">
        <f>IF(E24=0,0,IF(E24="",0,LOOKUP(E24,Bodování!$A$2:$A$101,Bodování!$B$2:$B$101)))</f>
        <v>36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>
        <v>13</v>
      </c>
      <c r="L24" s="38">
        <f>IF(K24=0,0,IF(K24="",0,LOOKUP(K24,Bodování!$A$2:$A$101,Bodování!$B$2:$B$101)))</f>
        <v>38</v>
      </c>
      <c r="M24" s="35">
        <v>12</v>
      </c>
      <c r="N24" s="36">
        <f>IF(M24=0,0,IF(M24="",0,LOOKUP(M24,Bodování!$A$2:$A$101,Bodování!$B$2:$B$101)))</f>
        <v>39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28"/>
        <v>0</v>
      </c>
      <c r="Z24" s="39">
        <f>IF(Y24=0,0,LOOKUP(Y24,Bodování!$A$2:$A$101,Bodování!$B$2:$B$101))</f>
        <v>0</v>
      </c>
      <c r="AA24" s="39">
        <f t="shared" si="0"/>
        <v>0</v>
      </c>
      <c r="AB24" s="39">
        <f>IF(AA24=0,0,LOOKUP(AA24,Bodování!$A$2:$A$101,Bodování!$B$2:$B$101))</f>
        <v>0</v>
      </c>
      <c r="AC24" s="40">
        <f t="shared" si="1"/>
        <v>40</v>
      </c>
      <c r="AD24" s="41">
        <f t="shared" si="2"/>
        <v>113</v>
      </c>
      <c r="AE24" s="42">
        <v>14</v>
      </c>
      <c r="AF24" s="5"/>
      <c r="AG24" s="43">
        <f t="shared" si="3"/>
        <v>15</v>
      </c>
      <c r="AH24" s="43">
        <f t="shared" si="4"/>
        <v>0</v>
      </c>
      <c r="AI24" s="43">
        <f t="shared" si="5"/>
        <v>0</v>
      </c>
      <c r="AJ24" s="43">
        <f t="shared" si="6"/>
        <v>13</v>
      </c>
      <c r="AK24" s="43">
        <f t="shared" si="7"/>
        <v>12</v>
      </c>
      <c r="AL24" s="43">
        <f t="shared" si="8"/>
        <v>0</v>
      </c>
      <c r="AM24" s="43">
        <f t="shared" si="9"/>
        <v>0</v>
      </c>
      <c r="AN24" s="43">
        <f t="shared" si="10"/>
        <v>0</v>
      </c>
      <c r="AO24" s="43">
        <f t="shared" si="11"/>
        <v>0</v>
      </c>
      <c r="AP24" s="43">
        <f t="shared" si="12"/>
        <v>0</v>
      </c>
      <c r="AQ24" s="44">
        <f t="shared" si="13"/>
        <v>15</v>
      </c>
      <c r="AR24" s="44">
        <f t="shared" si="14"/>
        <v>1</v>
      </c>
      <c r="AS24" s="43">
        <f t="shared" si="15"/>
        <v>0</v>
      </c>
      <c r="AT24" s="43">
        <f t="shared" si="16"/>
        <v>0</v>
      </c>
      <c r="AU24" s="43">
        <f t="shared" si="17"/>
        <v>0</v>
      </c>
      <c r="AV24" s="43">
        <f t="shared" si="18"/>
        <v>13</v>
      </c>
      <c r="AW24" s="43">
        <f t="shared" si="19"/>
        <v>12</v>
      </c>
      <c r="AX24" s="43">
        <f t="shared" si="20"/>
        <v>0</v>
      </c>
      <c r="AY24" s="43">
        <f t="shared" si="21"/>
        <v>0</v>
      </c>
      <c r="AZ24" s="43">
        <f t="shared" si="22"/>
        <v>0</v>
      </c>
      <c r="BA24" s="43">
        <f t="shared" si="23"/>
        <v>0</v>
      </c>
      <c r="BB24" s="43">
        <f t="shared" si="24"/>
        <v>0</v>
      </c>
      <c r="BC24" s="44">
        <f t="shared" si="25"/>
        <v>13</v>
      </c>
      <c r="BD24" s="45">
        <f t="shared" si="26"/>
        <v>1</v>
      </c>
      <c r="BE24" s="46">
        <f t="shared" si="27"/>
        <v>3</v>
      </c>
      <c r="BF24" s="46"/>
    </row>
    <row r="25" spans="2:58" s="31" customFormat="1" ht="12.75">
      <c r="B25" s="32">
        <v>15</v>
      </c>
      <c r="C25" s="69" t="s">
        <v>43</v>
      </c>
      <c r="D25" s="70" t="s">
        <v>36</v>
      </c>
      <c r="E25" s="35"/>
      <c r="F25" s="36">
        <f>IF(E25=0,0,IF(E25="",0,LOOKUP(E25,Bodování!$A$2:$A$101,Bodování!$B$2:$B$101)))</f>
        <v>0</v>
      </c>
      <c r="G25" s="37">
        <v>3</v>
      </c>
      <c r="H25" s="38">
        <f>IF(G25=0,0,IF(G25="",0,LOOKUP(G25,Bodování!$A$2:$A$101,Bodování!$B$2:$B$101)))</f>
        <v>48</v>
      </c>
      <c r="I25" s="35">
        <v>1</v>
      </c>
      <c r="J25" s="36">
        <f>IF(I25=0,0,IF(I25="",0,LOOKUP(I25,Bodování!$A$2:$A$101,Bodování!$B$2:$B$101)))</f>
        <v>50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28"/>
        <v>0</v>
      </c>
      <c r="Z25" s="39">
        <f>IF(Y25=0,0,LOOKUP(Y25,Bodování!$A$2:$A$101,Bodování!$B$2:$B$101))</f>
        <v>0</v>
      </c>
      <c r="AA25" s="39">
        <f t="shared" si="0"/>
        <v>0</v>
      </c>
      <c r="AB25" s="39">
        <f>IF(AA25=0,0,LOOKUP(AA25,Bodování!$A$2:$A$101,Bodování!$B$2:$B$101))</f>
        <v>0</v>
      </c>
      <c r="AC25" s="40">
        <f t="shared" si="1"/>
        <v>4</v>
      </c>
      <c r="AD25" s="41">
        <f t="shared" si="2"/>
        <v>98</v>
      </c>
      <c r="AE25" s="42">
        <v>15</v>
      </c>
      <c r="AF25" s="5"/>
      <c r="AG25" s="43">
        <f t="shared" si="3"/>
        <v>0</v>
      </c>
      <c r="AH25" s="43">
        <f t="shared" si="4"/>
        <v>3</v>
      </c>
      <c r="AI25" s="43">
        <f t="shared" si="5"/>
        <v>1</v>
      </c>
      <c r="AJ25" s="43">
        <f t="shared" si="6"/>
        <v>0</v>
      </c>
      <c r="AK25" s="43">
        <f t="shared" si="7"/>
        <v>0</v>
      </c>
      <c r="AL25" s="43">
        <f t="shared" si="8"/>
        <v>0</v>
      </c>
      <c r="AM25" s="43">
        <f t="shared" si="9"/>
        <v>0</v>
      </c>
      <c r="AN25" s="43">
        <f t="shared" si="10"/>
        <v>0</v>
      </c>
      <c r="AO25" s="43">
        <f t="shared" si="11"/>
        <v>0</v>
      </c>
      <c r="AP25" s="43">
        <f t="shared" si="12"/>
        <v>0</v>
      </c>
      <c r="AQ25" s="44">
        <f t="shared" si="13"/>
        <v>3</v>
      </c>
      <c r="AR25" s="44">
        <f t="shared" si="14"/>
        <v>1</v>
      </c>
      <c r="AS25" s="43">
        <f t="shared" si="15"/>
        <v>0</v>
      </c>
      <c r="AT25" s="43">
        <f t="shared" si="16"/>
        <v>0</v>
      </c>
      <c r="AU25" s="43">
        <f t="shared" si="17"/>
        <v>1</v>
      </c>
      <c r="AV25" s="43">
        <f t="shared" si="18"/>
        <v>0</v>
      </c>
      <c r="AW25" s="43">
        <f t="shared" si="19"/>
        <v>0</v>
      </c>
      <c r="AX25" s="43">
        <f t="shared" si="20"/>
        <v>0</v>
      </c>
      <c r="AY25" s="43">
        <f t="shared" si="21"/>
        <v>0</v>
      </c>
      <c r="AZ25" s="43">
        <f t="shared" si="22"/>
        <v>0</v>
      </c>
      <c r="BA25" s="43">
        <f t="shared" si="23"/>
        <v>0</v>
      </c>
      <c r="BB25" s="43">
        <f t="shared" si="24"/>
        <v>0</v>
      </c>
      <c r="BC25" s="44">
        <f t="shared" si="25"/>
        <v>1</v>
      </c>
      <c r="BD25" s="45">
        <f t="shared" si="26"/>
        <v>1</v>
      </c>
      <c r="BE25" s="46">
        <f t="shared" si="27"/>
        <v>2</v>
      </c>
      <c r="BF25" s="46"/>
    </row>
    <row r="26" spans="2:58" s="31" customFormat="1" ht="12.75">
      <c r="B26" s="32">
        <v>16</v>
      </c>
      <c r="C26" s="69" t="s">
        <v>75</v>
      </c>
      <c r="D26" s="70" t="s">
        <v>65</v>
      </c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>
        <v>5</v>
      </c>
      <c r="N26" s="36">
        <f>IF(M26=0,0,IF(M26="",0,LOOKUP(M26,Bodování!$A$2:$A$101,Bodování!$B$2:$B$101)))</f>
        <v>46</v>
      </c>
      <c r="O26" s="37">
        <v>2</v>
      </c>
      <c r="P26" s="38">
        <f>IF(O26=0,0,IF(O26="",0,LOOKUP(O26,Bodování!$A$2:$A$101,Bodování!$B$2:$B$101)))</f>
        <v>49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28"/>
        <v>0</v>
      </c>
      <c r="Z26" s="39">
        <f>IF(Y26=0,0,LOOKUP(Y26,Bodování!$A$2:$A$101,Bodování!$B$2:$B$101))</f>
        <v>0</v>
      </c>
      <c r="AA26" s="39">
        <f t="shared" si="0"/>
        <v>0</v>
      </c>
      <c r="AB26" s="39">
        <f>IF(AA26=0,0,LOOKUP(AA26,Bodování!$A$2:$A$101,Bodování!$B$2:$B$101))</f>
        <v>0</v>
      </c>
      <c r="AC26" s="40">
        <f t="shared" si="1"/>
        <v>7</v>
      </c>
      <c r="AD26" s="41">
        <f t="shared" si="2"/>
        <v>95</v>
      </c>
      <c r="AE26" s="42">
        <v>16</v>
      </c>
      <c r="AF26" s="5"/>
      <c r="AG26" s="43">
        <f t="shared" si="3"/>
        <v>0</v>
      </c>
      <c r="AH26" s="43">
        <f t="shared" si="4"/>
        <v>0</v>
      </c>
      <c r="AI26" s="43">
        <f t="shared" si="5"/>
        <v>0</v>
      </c>
      <c r="AJ26" s="43">
        <f t="shared" si="6"/>
        <v>0</v>
      </c>
      <c r="AK26" s="43">
        <f t="shared" si="7"/>
        <v>5</v>
      </c>
      <c r="AL26" s="43">
        <f t="shared" si="8"/>
        <v>2</v>
      </c>
      <c r="AM26" s="43">
        <f t="shared" si="9"/>
        <v>0</v>
      </c>
      <c r="AN26" s="43">
        <f t="shared" si="10"/>
        <v>0</v>
      </c>
      <c r="AO26" s="43">
        <f t="shared" si="11"/>
        <v>0</v>
      </c>
      <c r="AP26" s="43">
        <f t="shared" si="12"/>
        <v>0</v>
      </c>
      <c r="AQ26" s="44">
        <f t="shared" si="13"/>
        <v>5</v>
      </c>
      <c r="AR26" s="44">
        <f t="shared" si="14"/>
        <v>1</v>
      </c>
      <c r="AS26" s="43">
        <f t="shared" si="15"/>
        <v>0</v>
      </c>
      <c r="AT26" s="43">
        <f t="shared" si="16"/>
        <v>0</v>
      </c>
      <c r="AU26" s="43">
        <f t="shared" si="17"/>
        <v>0</v>
      </c>
      <c r="AV26" s="43">
        <f t="shared" si="18"/>
        <v>0</v>
      </c>
      <c r="AW26" s="43">
        <f t="shared" si="19"/>
        <v>0</v>
      </c>
      <c r="AX26" s="43">
        <f t="shared" si="20"/>
        <v>2</v>
      </c>
      <c r="AY26" s="43">
        <f t="shared" si="21"/>
        <v>0</v>
      </c>
      <c r="AZ26" s="43">
        <f t="shared" si="22"/>
        <v>0</v>
      </c>
      <c r="BA26" s="43">
        <f t="shared" si="23"/>
        <v>0</v>
      </c>
      <c r="BB26" s="43">
        <f t="shared" si="24"/>
        <v>0</v>
      </c>
      <c r="BC26" s="44">
        <f t="shared" si="25"/>
        <v>2</v>
      </c>
      <c r="BD26" s="45">
        <f t="shared" si="26"/>
        <v>1</v>
      </c>
      <c r="BE26" s="46">
        <f t="shared" si="27"/>
        <v>2</v>
      </c>
      <c r="BF26" s="46"/>
    </row>
    <row r="27" spans="2:58" s="31" customFormat="1" ht="12.75">
      <c r="B27" s="32">
        <v>17</v>
      </c>
      <c r="C27" s="69" t="s">
        <v>70</v>
      </c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>
        <v>12</v>
      </c>
      <c r="J27" s="36">
        <f>IF(I27=0,0,IF(I27="",0,LOOKUP(I27,Bodování!$A$2:$A$101,Bodování!$B$2:$B$101)))</f>
        <v>39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>
        <v>9</v>
      </c>
      <c r="P27" s="38">
        <f>IF(O27=0,0,IF(O27="",0,LOOKUP(O27,Bodování!$A$2:$A$101,Bodování!$B$2:$B$101)))</f>
        <v>42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28"/>
        <v>0</v>
      </c>
      <c r="Z27" s="39">
        <f>IF(Y27=0,0,LOOKUP(Y27,Bodování!$A$2:$A$101,Bodování!$B$2:$B$101))</f>
        <v>0</v>
      </c>
      <c r="AA27" s="39">
        <f t="shared" si="0"/>
        <v>0</v>
      </c>
      <c r="AB27" s="39">
        <f>IF(AA27=0,0,LOOKUP(AA27,Bodování!$A$2:$A$101,Bodování!$B$2:$B$101))</f>
        <v>0</v>
      </c>
      <c r="AC27" s="40">
        <f t="shared" si="1"/>
        <v>21</v>
      </c>
      <c r="AD27" s="41">
        <f t="shared" si="2"/>
        <v>81</v>
      </c>
      <c r="AE27" s="42">
        <v>17</v>
      </c>
      <c r="AF27" s="5"/>
      <c r="AG27" s="43">
        <f t="shared" si="3"/>
        <v>0</v>
      </c>
      <c r="AH27" s="43">
        <f t="shared" si="4"/>
        <v>0</v>
      </c>
      <c r="AI27" s="43">
        <f t="shared" si="5"/>
        <v>12</v>
      </c>
      <c r="AJ27" s="43">
        <f t="shared" si="6"/>
        <v>0</v>
      </c>
      <c r="AK27" s="43">
        <f t="shared" si="7"/>
        <v>0</v>
      </c>
      <c r="AL27" s="43">
        <f t="shared" si="8"/>
        <v>9</v>
      </c>
      <c r="AM27" s="43">
        <f t="shared" si="9"/>
        <v>0</v>
      </c>
      <c r="AN27" s="43">
        <f t="shared" si="10"/>
        <v>0</v>
      </c>
      <c r="AO27" s="43">
        <f t="shared" si="11"/>
        <v>0</v>
      </c>
      <c r="AP27" s="43">
        <f t="shared" si="12"/>
        <v>0</v>
      </c>
      <c r="AQ27" s="44">
        <f t="shared" si="13"/>
        <v>12</v>
      </c>
      <c r="AR27" s="44">
        <f t="shared" si="14"/>
        <v>1</v>
      </c>
      <c r="AS27" s="43">
        <f t="shared" si="15"/>
        <v>0</v>
      </c>
      <c r="AT27" s="43">
        <f t="shared" si="16"/>
        <v>0</v>
      </c>
      <c r="AU27" s="43">
        <f t="shared" si="17"/>
        <v>0</v>
      </c>
      <c r="AV27" s="43">
        <f t="shared" si="18"/>
        <v>0</v>
      </c>
      <c r="AW27" s="43">
        <f t="shared" si="19"/>
        <v>0</v>
      </c>
      <c r="AX27" s="43">
        <f t="shared" si="20"/>
        <v>9</v>
      </c>
      <c r="AY27" s="43">
        <f t="shared" si="21"/>
        <v>0</v>
      </c>
      <c r="AZ27" s="43">
        <f t="shared" si="22"/>
        <v>0</v>
      </c>
      <c r="BA27" s="43">
        <f t="shared" si="23"/>
        <v>0</v>
      </c>
      <c r="BB27" s="43">
        <f t="shared" si="24"/>
        <v>0</v>
      </c>
      <c r="BC27" s="44">
        <f t="shared" si="25"/>
        <v>9</v>
      </c>
      <c r="BD27" s="45">
        <f t="shared" si="26"/>
        <v>1</v>
      </c>
      <c r="BE27" s="46">
        <f t="shared" si="27"/>
        <v>2</v>
      </c>
      <c r="BF27" s="46"/>
    </row>
    <row r="28" spans="2:58" s="31" customFormat="1" ht="12.75">
      <c r="B28" s="32">
        <v>18</v>
      </c>
      <c r="C28" s="69" t="s">
        <v>59</v>
      </c>
      <c r="D28" s="34"/>
      <c r="E28" s="35"/>
      <c r="F28" s="36">
        <f>IF(E28=0,0,IF(E28="",0,LOOKUP(E28,Bodování!$A$2:$A$101,Bodování!$B$2:$B$101)))</f>
        <v>0</v>
      </c>
      <c r="G28" s="37">
        <v>13</v>
      </c>
      <c r="H28" s="38">
        <f>IF(G28=0,0,IF(G28="",0,LOOKUP(G28,Bodování!$A$2:$A$101,Bodování!$B$2:$B$101)))</f>
        <v>38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>
        <v>11</v>
      </c>
      <c r="P28" s="38">
        <f>IF(O28=0,0,IF(O28="",0,LOOKUP(O28,Bodování!$A$2:$A$101,Bodování!$B$2:$B$101)))</f>
        <v>40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28"/>
        <v>0</v>
      </c>
      <c r="Z28" s="39">
        <f>IF(Y28=0,0,LOOKUP(Y28,Bodování!$A$2:$A$101,Bodování!$B$2:$B$101))</f>
        <v>0</v>
      </c>
      <c r="AA28" s="39">
        <f t="shared" si="0"/>
        <v>0</v>
      </c>
      <c r="AB28" s="39">
        <f>IF(AA28=0,0,LOOKUP(AA28,Bodování!$A$2:$A$101,Bodování!$B$2:$B$101))</f>
        <v>0</v>
      </c>
      <c r="AC28" s="40">
        <f t="shared" si="1"/>
        <v>24</v>
      </c>
      <c r="AD28" s="41">
        <f t="shared" si="2"/>
        <v>78</v>
      </c>
      <c r="AE28" s="42">
        <v>18</v>
      </c>
      <c r="AF28" s="5"/>
      <c r="AG28" s="43">
        <f t="shared" si="3"/>
        <v>0</v>
      </c>
      <c r="AH28" s="43">
        <f t="shared" si="4"/>
        <v>13</v>
      </c>
      <c r="AI28" s="43">
        <f t="shared" si="5"/>
        <v>0</v>
      </c>
      <c r="AJ28" s="43">
        <f t="shared" si="6"/>
        <v>0</v>
      </c>
      <c r="AK28" s="43">
        <f t="shared" si="7"/>
        <v>0</v>
      </c>
      <c r="AL28" s="43">
        <f t="shared" si="8"/>
        <v>11</v>
      </c>
      <c r="AM28" s="43">
        <f t="shared" si="9"/>
        <v>0</v>
      </c>
      <c r="AN28" s="43">
        <f t="shared" si="10"/>
        <v>0</v>
      </c>
      <c r="AO28" s="43">
        <f t="shared" si="11"/>
        <v>0</v>
      </c>
      <c r="AP28" s="43">
        <f t="shared" si="12"/>
        <v>0</v>
      </c>
      <c r="AQ28" s="44">
        <f t="shared" si="13"/>
        <v>13</v>
      </c>
      <c r="AR28" s="44">
        <f t="shared" si="14"/>
        <v>1</v>
      </c>
      <c r="AS28" s="43">
        <f t="shared" si="15"/>
        <v>0</v>
      </c>
      <c r="AT28" s="43">
        <f t="shared" si="16"/>
        <v>0</v>
      </c>
      <c r="AU28" s="43">
        <f t="shared" si="17"/>
        <v>0</v>
      </c>
      <c r="AV28" s="43">
        <f t="shared" si="18"/>
        <v>0</v>
      </c>
      <c r="AW28" s="43">
        <f t="shared" si="19"/>
        <v>0</v>
      </c>
      <c r="AX28" s="43">
        <f t="shared" si="20"/>
        <v>11</v>
      </c>
      <c r="AY28" s="43">
        <f t="shared" si="21"/>
        <v>0</v>
      </c>
      <c r="AZ28" s="43">
        <f t="shared" si="22"/>
        <v>0</v>
      </c>
      <c r="BA28" s="43">
        <f t="shared" si="23"/>
        <v>0</v>
      </c>
      <c r="BB28" s="43">
        <f t="shared" si="24"/>
        <v>0</v>
      </c>
      <c r="BC28" s="44">
        <f t="shared" si="25"/>
        <v>11</v>
      </c>
      <c r="BD28" s="45">
        <f t="shared" si="26"/>
        <v>1</v>
      </c>
      <c r="BE28" s="46">
        <f t="shared" si="27"/>
        <v>2</v>
      </c>
      <c r="BF28" s="46"/>
    </row>
    <row r="29" spans="2:58" s="31" customFormat="1" ht="12.75">
      <c r="B29" s="32">
        <v>19</v>
      </c>
      <c r="C29" s="69" t="s">
        <v>67</v>
      </c>
      <c r="D29" s="34"/>
      <c r="E29" s="35">
        <v>4</v>
      </c>
      <c r="F29" s="36">
        <f>IF(E29=0,0,IF(E29="",0,LOOKUP(E29,Bodování!$A$2:$A$101,Bodování!$B$2:$B$101)))</f>
        <v>47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28"/>
        <v>0</v>
      </c>
      <c r="Z29" s="39">
        <f>IF(Y29=0,0,LOOKUP(Y29,Bodování!$A$2:$A$101,Bodování!$B$2:$B$101))</f>
        <v>0</v>
      </c>
      <c r="AA29" s="39">
        <f t="shared" si="0"/>
        <v>0</v>
      </c>
      <c r="AB29" s="39">
        <f>IF(AA29=0,0,LOOKUP(AA29,Bodování!$A$2:$A$101,Bodování!$B$2:$B$101))</f>
        <v>0</v>
      </c>
      <c r="AC29" s="40">
        <f t="shared" si="1"/>
        <v>4</v>
      </c>
      <c r="AD29" s="41">
        <f t="shared" si="2"/>
        <v>47</v>
      </c>
      <c r="AE29" s="42">
        <v>19</v>
      </c>
      <c r="AF29" s="5"/>
      <c r="AG29" s="43">
        <f t="shared" si="3"/>
        <v>4</v>
      </c>
      <c r="AH29" s="43">
        <f t="shared" si="4"/>
        <v>0</v>
      </c>
      <c r="AI29" s="43">
        <f t="shared" si="5"/>
        <v>0</v>
      </c>
      <c r="AJ29" s="43">
        <f t="shared" si="6"/>
        <v>0</v>
      </c>
      <c r="AK29" s="43">
        <f t="shared" si="7"/>
        <v>0</v>
      </c>
      <c r="AL29" s="43">
        <f t="shared" si="8"/>
        <v>0</v>
      </c>
      <c r="AM29" s="43">
        <f t="shared" si="9"/>
        <v>0</v>
      </c>
      <c r="AN29" s="43">
        <f t="shared" si="10"/>
        <v>0</v>
      </c>
      <c r="AO29" s="43">
        <f t="shared" si="11"/>
        <v>0</v>
      </c>
      <c r="AP29" s="43">
        <f t="shared" si="12"/>
        <v>0</v>
      </c>
      <c r="AQ29" s="44">
        <f t="shared" si="13"/>
        <v>4</v>
      </c>
      <c r="AR29" s="44">
        <f t="shared" si="14"/>
        <v>1</v>
      </c>
      <c r="AS29" s="43">
        <f t="shared" si="15"/>
        <v>0</v>
      </c>
      <c r="AT29" s="43">
        <f t="shared" si="16"/>
        <v>0</v>
      </c>
      <c r="AU29" s="43">
        <f t="shared" si="17"/>
        <v>0</v>
      </c>
      <c r="AV29" s="43">
        <f t="shared" si="18"/>
        <v>0</v>
      </c>
      <c r="AW29" s="43">
        <f t="shared" si="19"/>
        <v>0</v>
      </c>
      <c r="AX29" s="43">
        <f t="shared" si="20"/>
        <v>0</v>
      </c>
      <c r="AY29" s="43">
        <f t="shared" si="21"/>
        <v>0</v>
      </c>
      <c r="AZ29" s="43">
        <f t="shared" si="22"/>
        <v>0</v>
      </c>
      <c r="BA29" s="43">
        <f t="shared" si="23"/>
        <v>0</v>
      </c>
      <c r="BB29" s="43">
        <f t="shared" si="24"/>
        <v>0</v>
      </c>
      <c r="BC29" s="44">
        <f t="shared" si="25"/>
        <v>0</v>
      </c>
      <c r="BD29" s="45">
        <f t="shared" si="26"/>
        <v>1</v>
      </c>
      <c r="BE29" s="46">
        <f t="shared" si="27"/>
        <v>1</v>
      </c>
      <c r="BF29" s="46"/>
    </row>
    <row r="30" spans="2:58" s="31" customFormat="1" ht="12.75">
      <c r="B30" s="32">
        <v>20</v>
      </c>
      <c r="C30" s="69" t="s">
        <v>78</v>
      </c>
      <c r="D30" s="70" t="s">
        <v>36</v>
      </c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>
        <v>10</v>
      </c>
      <c r="P30" s="38">
        <f>IF(O30=0,0,IF(O30="",0,LOOKUP(O30,Bodování!$A$2:$A$101,Bodování!$B$2:$B$101)))</f>
        <v>41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28"/>
        <v>0</v>
      </c>
      <c r="Z30" s="39">
        <f>IF(Y30=0,0,LOOKUP(Y30,Bodování!$A$2:$A$101,Bodování!$B$2:$B$101))</f>
        <v>0</v>
      </c>
      <c r="AA30" s="39">
        <f t="shared" si="0"/>
        <v>0</v>
      </c>
      <c r="AB30" s="39">
        <f>IF(AA30=0,0,LOOKUP(AA30,Bodování!$A$2:$A$101,Bodování!$B$2:$B$101))</f>
        <v>0</v>
      </c>
      <c r="AC30" s="40">
        <f t="shared" si="1"/>
        <v>10</v>
      </c>
      <c r="AD30" s="41">
        <f t="shared" si="2"/>
        <v>41</v>
      </c>
      <c r="AE30" s="42">
        <v>20</v>
      </c>
      <c r="AF30" s="5"/>
      <c r="AG30" s="43">
        <f t="shared" si="3"/>
        <v>0</v>
      </c>
      <c r="AH30" s="43">
        <f t="shared" si="4"/>
        <v>0</v>
      </c>
      <c r="AI30" s="43">
        <f t="shared" si="5"/>
        <v>0</v>
      </c>
      <c r="AJ30" s="43">
        <f t="shared" si="6"/>
        <v>0</v>
      </c>
      <c r="AK30" s="43">
        <f t="shared" si="7"/>
        <v>0</v>
      </c>
      <c r="AL30" s="43">
        <f t="shared" si="8"/>
        <v>10</v>
      </c>
      <c r="AM30" s="43">
        <f t="shared" si="9"/>
        <v>0</v>
      </c>
      <c r="AN30" s="43">
        <f t="shared" si="10"/>
        <v>0</v>
      </c>
      <c r="AO30" s="43">
        <f t="shared" si="11"/>
        <v>0</v>
      </c>
      <c r="AP30" s="43">
        <f t="shared" si="12"/>
        <v>0</v>
      </c>
      <c r="AQ30" s="44">
        <f t="shared" si="13"/>
        <v>10</v>
      </c>
      <c r="AR30" s="44">
        <f t="shared" si="14"/>
        <v>1</v>
      </c>
      <c r="AS30" s="43">
        <f t="shared" si="15"/>
        <v>0</v>
      </c>
      <c r="AT30" s="43">
        <f t="shared" si="16"/>
        <v>0</v>
      </c>
      <c r="AU30" s="43">
        <f t="shared" si="17"/>
        <v>0</v>
      </c>
      <c r="AV30" s="43">
        <f t="shared" si="18"/>
        <v>0</v>
      </c>
      <c r="AW30" s="43">
        <f t="shared" si="19"/>
        <v>0</v>
      </c>
      <c r="AX30" s="43">
        <f t="shared" si="20"/>
        <v>0</v>
      </c>
      <c r="AY30" s="43">
        <f t="shared" si="21"/>
        <v>0</v>
      </c>
      <c r="AZ30" s="43">
        <f t="shared" si="22"/>
        <v>0</v>
      </c>
      <c r="BA30" s="43">
        <f t="shared" si="23"/>
        <v>0</v>
      </c>
      <c r="BB30" s="43">
        <f t="shared" si="24"/>
        <v>0</v>
      </c>
      <c r="BC30" s="44">
        <f t="shared" si="25"/>
        <v>0</v>
      </c>
      <c r="BD30" s="45">
        <f t="shared" si="26"/>
        <v>1</v>
      </c>
      <c r="BE30" s="46">
        <f t="shared" si="27"/>
        <v>1</v>
      </c>
      <c r="BF30" s="46"/>
    </row>
    <row r="31" spans="2:58" s="31" customFormat="1" ht="12.75">
      <c r="B31" s="32">
        <v>21</v>
      </c>
      <c r="C31" s="69" t="s">
        <v>51</v>
      </c>
      <c r="D31" s="70" t="s">
        <v>65</v>
      </c>
      <c r="E31" s="35"/>
      <c r="F31" s="36">
        <f>IF(E31=0,0,IF(E31="",0,LOOKUP(E31,Bodování!$A$2:$A$101,Bodování!$B$2:$B$101)))</f>
        <v>0</v>
      </c>
      <c r="G31" s="37">
        <v>11</v>
      </c>
      <c r="H31" s="38">
        <f>IF(G31=0,0,IF(G31="",0,LOOKUP(G31,Bodování!$A$2:$A$101,Bodování!$B$2:$B$101)))</f>
        <v>40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28"/>
        <v>0</v>
      </c>
      <c r="Z31" s="39">
        <f>IF(Y31=0,0,LOOKUP(Y31,Bodování!$A$2:$A$101,Bodování!$B$2:$B$101))</f>
        <v>0</v>
      </c>
      <c r="AA31" s="39">
        <f t="shared" si="0"/>
        <v>0</v>
      </c>
      <c r="AB31" s="39">
        <f>IF(AA31=0,0,LOOKUP(AA31,Bodování!$A$2:$A$101,Bodování!$B$2:$B$101))</f>
        <v>0</v>
      </c>
      <c r="AC31" s="40">
        <f t="shared" si="1"/>
        <v>11</v>
      </c>
      <c r="AD31" s="41">
        <f t="shared" si="2"/>
        <v>40</v>
      </c>
      <c r="AE31" s="42">
        <v>21</v>
      </c>
      <c r="AF31" s="5"/>
      <c r="AG31" s="43">
        <f t="shared" si="3"/>
        <v>0</v>
      </c>
      <c r="AH31" s="43">
        <f t="shared" si="4"/>
        <v>11</v>
      </c>
      <c r="AI31" s="43">
        <f t="shared" si="5"/>
        <v>0</v>
      </c>
      <c r="AJ31" s="43">
        <f t="shared" si="6"/>
        <v>0</v>
      </c>
      <c r="AK31" s="43">
        <f t="shared" si="7"/>
        <v>0</v>
      </c>
      <c r="AL31" s="43">
        <f t="shared" si="8"/>
        <v>0</v>
      </c>
      <c r="AM31" s="43">
        <f t="shared" si="9"/>
        <v>0</v>
      </c>
      <c r="AN31" s="43">
        <f t="shared" si="10"/>
        <v>0</v>
      </c>
      <c r="AO31" s="43">
        <f t="shared" si="11"/>
        <v>0</v>
      </c>
      <c r="AP31" s="43">
        <f t="shared" si="12"/>
        <v>0</v>
      </c>
      <c r="AQ31" s="44">
        <f t="shared" si="13"/>
        <v>11</v>
      </c>
      <c r="AR31" s="44">
        <f t="shared" si="14"/>
        <v>1</v>
      </c>
      <c r="AS31" s="43">
        <f t="shared" si="15"/>
        <v>0</v>
      </c>
      <c r="AT31" s="43">
        <f t="shared" si="16"/>
        <v>0</v>
      </c>
      <c r="AU31" s="43">
        <f t="shared" si="17"/>
        <v>0</v>
      </c>
      <c r="AV31" s="43">
        <f t="shared" si="18"/>
        <v>0</v>
      </c>
      <c r="AW31" s="43">
        <f t="shared" si="19"/>
        <v>0</v>
      </c>
      <c r="AX31" s="43">
        <f t="shared" si="20"/>
        <v>0</v>
      </c>
      <c r="AY31" s="43">
        <f t="shared" si="21"/>
        <v>0</v>
      </c>
      <c r="AZ31" s="43">
        <f t="shared" si="22"/>
        <v>0</v>
      </c>
      <c r="BA31" s="43">
        <f t="shared" si="23"/>
        <v>0</v>
      </c>
      <c r="BB31" s="43">
        <f t="shared" si="24"/>
        <v>0</v>
      </c>
      <c r="BC31" s="44">
        <f t="shared" si="25"/>
        <v>0</v>
      </c>
      <c r="BD31" s="45">
        <f t="shared" si="26"/>
        <v>1</v>
      </c>
      <c r="BE31" s="46">
        <f t="shared" si="27"/>
        <v>1</v>
      </c>
      <c r="BF31" s="46"/>
    </row>
    <row r="32" spans="2:58" s="31" customFormat="1" ht="12.75">
      <c r="B32" s="32">
        <v>22</v>
      </c>
      <c r="C32" s="69" t="s">
        <v>76</v>
      </c>
      <c r="D32" s="70" t="s">
        <v>36</v>
      </c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>
        <v>11</v>
      </c>
      <c r="N32" s="36">
        <f>IF(M32=0,0,IF(M32="",0,LOOKUP(M32,Bodování!$A$2:$A$101,Bodování!$B$2:$B$101)))</f>
        <v>40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28"/>
        <v>0</v>
      </c>
      <c r="Z32" s="39">
        <f>IF(Y32=0,0,LOOKUP(Y32,Bodování!$A$2:$A$101,Bodování!$B$2:$B$101))</f>
        <v>0</v>
      </c>
      <c r="AA32" s="39">
        <f t="shared" si="0"/>
        <v>0</v>
      </c>
      <c r="AB32" s="39">
        <f>IF(AA32=0,0,LOOKUP(AA32,Bodování!$A$2:$A$101,Bodování!$B$2:$B$101))</f>
        <v>0</v>
      </c>
      <c r="AC32" s="40">
        <f t="shared" si="1"/>
        <v>11</v>
      </c>
      <c r="AD32" s="41">
        <f t="shared" si="2"/>
        <v>40</v>
      </c>
      <c r="AE32" s="42">
        <v>22</v>
      </c>
      <c r="AF32" s="5"/>
      <c r="AG32" s="43">
        <f t="shared" si="3"/>
        <v>0</v>
      </c>
      <c r="AH32" s="43">
        <f t="shared" si="4"/>
        <v>0</v>
      </c>
      <c r="AI32" s="43">
        <f t="shared" si="5"/>
        <v>0</v>
      </c>
      <c r="AJ32" s="43">
        <f t="shared" si="6"/>
        <v>0</v>
      </c>
      <c r="AK32" s="43">
        <f t="shared" si="7"/>
        <v>11</v>
      </c>
      <c r="AL32" s="43">
        <f t="shared" si="8"/>
        <v>0</v>
      </c>
      <c r="AM32" s="43">
        <f t="shared" si="9"/>
        <v>0</v>
      </c>
      <c r="AN32" s="43">
        <f t="shared" si="10"/>
        <v>0</v>
      </c>
      <c r="AO32" s="43">
        <f t="shared" si="11"/>
        <v>0</v>
      </c>
      <c r="AP32" s="43">
        <f t="shared" si="12"/>
        <v>0</v>
      </c>
      <c r="AQ32" s="44">
        <f t="shared" si="13"/>
        <v>11</v>
      </c>
      <c r="AR32" s="44">
        <f t="shared" si="14"/>
        <v>1</v>
      </c>
      <c r="AS32" s="43">
        <f t="shared" si="15"/>
        <v>0</v>
      </c>
      <c r="AT32" s="43">
        <f t="shared" si="16"/>
        <v>0</v>
      </c>
      <c r="AU32" s="43">
        <f t="shared" si="17"/>
        <v>0</v>
      </c>
      <c r="AV32" s="43">
        <f t="shared" si="18"/>
        <v>0</v>
      </c>
      <c r="AW32" s="43">
        <f t="shared" si="19"/>
        <v>0</v>
      </c>
      <c r="AX32" s="43">
        <f t="shared" si="20"/>
        <v>0</v>
      </c>
      <c r="AY32" s="43">
        <f t="shared" si="21"/>
        <v>0</v>
      </c>
      <c r="AZ32" s="43">
        <f t="shared" si="22"/>
        <v>0</v>
      </c>
      <c r="BA32" s="43">
        <f t="shared" si="23"/>
        <v>0</v>
      </c>
      <c r="BB32" s="43">
        <f t="shared" si="24"/>
        <v>0</v>
      </c>
      <c r="BC32" s="44">
        <f t="shared" si="25"/>
        <v>0</v>
      </c>
      <c r="BD32" s="45">
        <f t="shared" si="26"/>
        <v>1</v>
      </c>
      <c r="BE32" s="46">
        <f t="shared" si="27"/>
        <v>1</v>
      </c>
      <c r="BF32" s="46"/>
    </row>
    <row r="33" spans="2:58" s="31" customFormat="1" ht="12.75">
      <c r="B33" s="32">
        <v>23</v>
      </c>
      <c r="C33" s="69" t="s">
        <v>42</v>
      </c>
      <c r="D33" s="70" t="s">
        <v>24</v>
      </c>
      <c r="E33" s="35">
        <v>12</v>
      </c>
      <c r="F33" s="36">
        <f>IF(E33=0,0,IF(E33="",0,LOOKUP(E33,Bodování!$A$2:$A$101,Bodování!$B$2:$B$101)))</f>
        <v>39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28"/>
        <v>0</v>
      </c>
      <c r="Z33" s="39">
        <f>IF(Y33=0,0,LOOKUP(Y33,Bodování!$A$2:$A$101,Bodování!$B$2:$B$101))</f>
        <v>0</v>
      </c>
      <c r="AA33" s="39">
        <f t="shared" si="0"/>
        <v>0</v>
      </c>
      <c r="AB33" s="39">
        <f>IF(AA33=0,0,LOOKUP(AA33,Bodování!$A$2:$A$101,Bodování!$B$2:$B$101))</f>
        <v>0</v>
      </c>
      <c r="AC33" s="40">
        <f t="shared" si="1"/>
        <v>12</v>
      </c>
      <c r="AD33" s="41">
        <f t="shared" si="2"/>
        <v>39</v>
      </c>
      <c r="AE33" s="42">
        <v>23</v>
      </c>
      <c r="AF33" s="5"/>
      <c r="AG33" s="43">
        <f t="shared" si="3"/>
        <v>12</v>
      </c>
      <c r="AH33" s="43">
        <f t="shared" si="4"/>
        <v>0</v>
      </c>
      <c r="AI33" s="43">
        <f t="shared" si="5"/>
        <v>0</v>
      </c>
      <c r="AJ33" s="43">
        <f t="shared" si="6"/>
        <v>0</v>
      </c>
      <c r="AK33" s="43">
        <f t="shared" si="7"/>
        <v>0</v>
      </c>
      <c r="AL33" s="43">
        <f t="shared" si="8"/>
        <v>0</v>
      </c>
      <c r="AM33" s="43">
        <f t="shared" si="9"/>
        <v>0</v>
      </c>
      <c r="AN33" s="43">
        <f t="shared" si="10"/>
        <v>0</v>
      </c>
      <c r="AO33" s="43">
        <f t="shared" si="11"/>
        <v>0</v>
      </c>
      <c r="AP33" s="43">
        <f t="shared" si="12"/>
        <v>0</v>
      </c>
      <c r="AQ33" s="44">
        <f t="shared" si="13"/>
        <v>12</v>
      </c>
      <c r="AR33" s="44">
        <f t="shared" si="14"/>
        <v>1</v>
      </c>
      <c r="AS33" s="43">
        <f t="shared" si="15"/>
        <v>0</v>
      </c>
      <c r="AT33" s="43">
        <f t="shared" si="16"/>
        <v>0</v>
      </c>
      <c r="AU33" s="43">
        <f t="shared" si="17"/>
        <v>0</v>
      </c>
      <c r="AV33" s="43">
        <f t="shared" si="18"/>
        <v>0</v>
      </c>
      <c r="AW33" s="43">
        <f t="shared" si="19"/>
        <v>0</v>
      </c>
      <c r="AX33" s="43">
        <f t="shared" si="20"/>
        <v>0</v>
      </c>
      <c r="AY33" s="43">
        <f t="shared" si="21"/>
        <v>0</v>
      </c>
      <c r="AZ33" s="43">
        <f t="shared" si="22"/>
        <v>0</v>
      </c>
      <c r="BA33" s="43">
        <f t="shared" si="23"/>
        <v>0</v>
      </c>
      <c r="BB33" s="43">
        <f t="shared" si="24"/>
        <v>0</v>
      </c>
      <c r="BC33" s="44">
        <f t="shared" si="25"/>
        <v>0</v>
      </c>
      <c r="BD33" s="45">
        <f t="shared" si="26"/>
        <v>1</v>
      </c>
      <c r="BE33" s="46">
        <f t="shared" si="27"/>
        <v>1</v>
      </c>
      <c r="BF33" s="46"/>
    </row>
    <row r="34" spans="2:58" s="31" customFormat="1" ht="12.75">
      <c r="B34" s="32">
        <v>24</v>
      </c>
      <c r="C34" s="69" t="s">
        <v>47</v>
      </c>
      <c r="D34" s="70" t="s">
        <v>24</v>
      </c>
      <c r="E34" s="35">
        <v>13</v>
      </c>
      <c r="F34" s="36">
        <f>IF(E34=0,0,IF(E34="",0,LOOKUP(E34,Bodování!$A$2:$A$101,Bodování!$B$2:$B$101)))</f>
        <v>38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28"/>
        <v>0</v>
      </c>
      <c r="Z34" s="39">
        <f>IF(Y34=0,0,LOOKUP(Y34,Bodování!$A$2:$A$101,Bodování!$B$2:$B$101))</f>
        <v>0</v>
      </c>
      <c r="AA34" s="39">
        <f t="shared" si="0"/>
        <v>0</v>
      </c>
      <c r="AB34" s="39">
        <f>IF(AA34=0,0,LOOKUP(AA34,Bodování!$A$2:$A$101,Bodování!$B$2:$B$101))</f>
        <v>0</v>
      </c>
      <c r="AC34" s="40">
        <f t="shared" si="1"/>
        <v>13</v>
      </c>
      <c r="AD34" s="41">
        <f t="shared" si="2"/>
        <v>38</v>
      </c>
      <c r="AE34" s="42">
        <v>24</v>
      </c>
      <c r="AF34" s="5"/>
      <c r="AG34" s="43">
        <f t="shared" si="3"/>
        <v>13</v>
      </c>
      <c r="AH34" s="43">
        <f t="shared" si="4"/>
        <v>0</v>
      </c>
      <c r="AI34" s="43">
        <f t="shared" si="5"/>
        <v>0</v>
      </c>
      <c r="AJ34" s="43">
        <f t="shared" si="6"/>
        <v>0</v>
      </c>
      <c r="AK34" s="43">
        <f t="shared" si="7"/>
        <v>0</v>
      </c>
      <c r="AL34" s="43">
        <f t="shared" si="8"/>
        <v>0</v>
      </c>
      <c r="AM34" s="43">
        <f t="shared" si="9"/>
        <v>0</v>
      </c>
      <c r="AN34" s="43">
        <f t="shared" si="10"/>
        <v>0</v>
      </c>
      <c r="AO34" s="43">
        <f t="shared" si="11"/>
        <v>0</v>
      </c>
      <c r="AP34" s="43">
        <f t="shared" si="12"/>
        <v>0</v>
      </c>
      <c r="AQ34" s="44">
        <f t="shared" si="13"/>
        <v>13</v>
      </c>
      <c r="AR34" s="44">
        <f t="shared" si="14"/>
        <v>1</v>
      </c>
      <c r="AS34" s="43">
        <f t="shared" si="15"/>
        <v>0</v>
      </c>
      <c r="AT34" s="43">
        <f t="shared" si="16"/>
        <v>0</v>
      </c>
      <c r="AU34" s="43">
        <f t="shared" si="17"/>
        <v>0</v>
      </c>
      <c r="AV34" s="43">
        <f t="shared" si="18"/>
        <v>0</v>
      </c>
      <c r="AW34" s="43">
        <f t="shared" si="19"/>
        <v>0</v>
      </c>
      <c r="AX34" s="43">
        <f t="shared" si="20"/>
        <v>0</v>
      </c>
      <c r="AY34" s="43">
        <f t="shared" si="21"/>
        <v>0</v>
      </c>
      <c r="AZ34" s="43">
        <f t="shared" si="22"/>
        <v>0</v>
      </c>
      <c r="BA34" s="43">
        <f t="shared" si="23"/>
        <v>0</v>
      </c>
      <c r="BB34" s="43">
        <f t="shared" si="24"/>
        <v>0</v>
      </c>
      <c r="BC34" s="44">
        <f t="shared" si="25"/>
        <v>0</v>
      </c>
      <c r="BD34" s="45">
        <f t="shared" si="26"/>
        <v>1</v>
      </c>
      <c r="BE34" s="46">
        <f t="shared" si="27"/>
        <v>1</v>
      </c>
      <c r="BF34" s="46"/>
    </row>
    <row r="35" spans="2:58" s="31" customFormat="1" ht="12.75">
      <c r="B35" s="32">
        <v>25</v>
      </c>
      <c r="C35" s="69" t="s">
        <v>61</v>
      </c>
      <c r="D35" s="70" t="s">
        <v>24</v>
      </c>
      <c r="E35" s="35">
        <v>14</v>
      </c>
      <c r="F35" s="36">
        <f>IF(E35=0,0,IF(E35="",0,LOOKUP(E35,Bodování!$A$2:$A$101,Bodování!$B$2:$B$101)))</f>
        <v>37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28"/>
        <v>0</v>
      </c>
      <c r="Z35" s="39">
        <f>IF(Y35=0,0,LOOKUP(Y35,Bodování!$A$2:$A$101,Bodování!$B$2:$B$101))</f>
        <v>0</v>
      </c>
      <c r="AA35" s="39">
        <f t="shared" si="0"/>
        <v>0</v>
      </c>
      <c r="AB35" s="39">
        <f>IF(AA35=0,0,LOOKUP(AA35,Bodování!$A$2:$A$101,Bodování!$B$2:$B$101))</f>
        <v>0</v>
      </c>
      <c r="AC35" s="40">
        <f t="shared" si="1"/>
        <v>14</v>
      </c>
      <c r="AD35" s="41">
        <f t="shared" si="2"/>
        <v>37</v>
      </c>
      <c r="AE35" s="42">
        <v>25</v>
      </c>
      <c r="AF35" s="5"/>
      <c r="AG35" s="43">
        <f t="shared" si="3"/>
        <v>14</v>
      </c>
      <c r="AH35" s="43">
        <f t="shared" si="4"/>
        <v>0</v>
      </c>
      <c r="AI35" s="43">
        <f t="shared" si="5"/>
        <v>0</v>
      </c>
      <c r="AJ35" s="43">
        <f t="shared" si="6"/>
        <v>0</v>
      </c>
      <c r="AK35" s="43">
        <f t="shared" si="7"/>
        <v>0</v>
      </c>
      <c r="AL35" s="43">
        <f t="shared" si="8"/>
        <v>0</v>
      </c>
      <c r="AM35" s="43">
        <f t="shared" si="9"/>
        <v>0</v>
      </c>
      <c r="AN35" s="43">
        <f t="shared" si="10"/>
        <v>0</v>
      </c>
      <c r="AO35" s="43">
        <f t="shared" si="11"/>
        <v>0</v>
      </c>
      <c r="AP35" s="43">
        <f t="shared" si="12"/>
        <v>0</v>
      </c>
      <c r="AQ35" s="44">
        <f t="shared" si="13"/>
        <v>14</v>
      </c>
      <c r="AR35" s="44">
        <f t="shared" si="14"/>
        <v>1</v>
      </c>
      <c r="AS35" s="43">
        <f t="shared" si="15"/>
        <v>0</v>
      </c>
      <c r="AT35" s="43">
        <f t="shared" si="16"/>
        <v>0</v>
      </c>
      <c r="AU35" s="43">
        <f t="shared" si="17"/>
        <v>0</v>
      </c>
      <c r="AV35" s="43">
        <f t="shared" si="18"/>
        <v>0</v>
      </c>
      <c r="AW35" s="43">
        <f t="shared" si="19"/>
        <v>0</v>
      </c>
      <c r="AX35" s="43">
        <f t="shared" si="20"/>
        <v>0</v>
      </c>
      <c r="AY35" s="43">
        <f t="shared" si="21"/>
        <v>0</v>
      </c>
      <c r="AZ35" s="43">
        <f t="shared" si="22"/>
        <v>0</v>
      </c>
      <c r="BA35" s="43">
        <f t="shared" si="23"/>
        <v>0</v>
      </c>
      <c r="BB35" s="43">
        <f t="shared" si="24"/>
        <v>0</v>
      </c>
      <c r="BC35" s="44">
        <f t="shared" si="25"/>
        <v>0</v>
      </c>
      <c r="BD35" s="45">
        <f t="shared" si="26"/>
        <v>1</v>
      </c>
      <c r="BE35" s="46">
        <f t="shared" si="27"/>
        <v>1</v>
      </c>
      <c r="BF35" s="46"/>
    </row>
    <row r="36" spans="2:58" s="31" customFormat="1" ht="12.75">
      <c r="B36" s="32">
        <v>26</v>
      </c>
      <c r="C36" s="69" t="s">
        <v>60</v>
      </c>
      <c r="D36" s="70" t="s">
        <v>24</v>
      </c>
      <c r="E36" s="35">
        <v>16</v>
      </c>
      <c r="F36" s="36">
        <f>IF(E36=0,0,IF(E36="",0,LOOKUP(E36,Bodování!$A$2:$A$101,Bodování!$B$2:$B$101)))</f>
        <v>35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28"/>
        <v>0</v>
      </c>
      <c r="Z36" s="39">
        <f>IF(Y36=0,0,LOOKUP(Y36,Bodování!$A$2:$A$101,Bodování!$B$2:$B$101))</f>
        <v>0</v>
      </c>
      <c r="AA36" s="39">
        <f t="shared" si="0"/>
        <v>0</v>
      </c>
      <c r="AB36" s="39">
        <f>IF(AA36=0,0,LOOKUP(AA36,Bodování!$A$2:$A$101,Bodování!$B$2:$B$101))</f>
        <v>0</v>
      </c>
      <c r="AC36" s="40">
        <f t="shared" si="1"/>
        <v>16</v>
      </c>
      <c r="AD36" s="41">
        <f t="shared" si="2"/>
        <v>35</v>
      </c>
      <c r="AE36" s="42">
        <v>26</v>
      </c>
      <c r="AF36" s="5"/>
      <c r="AG36" s="43">
        <f t="shared" si="3"/>
        <v>16</v>
      </c>
      <c r="AH36" s="43">
        <f t="shared" si="4"/>
        <v>0</v>
      </c>
      <c r="AI36" s="43">
        <f t="shared" si="5"/>
        <v>0</v>
      </c>
      <c r="AJ36" s="43">
        <f t="shared" si="6"/>
        <v>0</v>
      </c>
      <c r="AK36" s="43">
        <f t="shared" si="7"/>
        <v>0</v>
      </c>
      <c r="AL36" s="43">
        <f t="shared" si="8"/>
        <v>0</v>
      </c>
      <c r="AM36" s="43">
        <f t="shared" si="9"/>
        <v>0</v>
      </c>
      <c r="AN36" s="43">
        <f t="shared" si="10"/>
        <v>0</v>
      </c>
      <c r="AO36" s="43">
        <f t="shared" si="11"/>
        <v>0</v>
      </c>
      <c r="AP36" s="43">
        <f t="shared" si="12"/>
        <v>0</v>
      </c>
      <c r="AQ36" s="44">
        <f t="shared" si="13"/>
        <v>16</v>
      </c>
      <c r="AR36" s="44">
        <f t="shared" si="14"/>
        <v>1</v>
      </c>
      <c r="AS36" s="43">
        <f t="shared" si="15"/>
        <v>0</v>
      </c>
      <c r="AT36" s="43">
        <f t="shared" si="16"/>
        <v>0</v>
      </c>
      <c r="AU36" s="43">
        <f t="shared" si="17"/>
        <v>0</v>
      </c>
      <c r="AV36" s="43">
        <f t="shared" si="18"/>
        <v>0</v>
      </c>
      <c r="AW36" s="43">
        <f t="shared" si="19"/>
        <v>0</v>
      </c>
      <c r="AX36" s="43">
        <f t="shared" si="20"/>
        <v>0</v>
      </c>
      <c r="AY36" s="43">
        <f t="shared" si="21"/>
        <v>0</v>
      </c>
      <c r="AZ36" s="43">
        <f t="shared" si="22"/>
        <v>0</v>
      </c>
      <c r="BA36" s="43">
        <f t="shared" si="23"/>
        <v>0</v>
      </c>
      <c r="BB36" s="43">
        <f t="shared" si="24"/>
        <v>0</v>
      </c>
      <c r="BC36" s="44">
        <f t="shared" si="25"/>
        <v>0</v>
      </c>
      <c r="BD36" s="45">
        <f t="shared" si="26"/>
        <v>1</v>
      </c>
      <c r="BE36" s="46">
        <f t="shared" si="27"/>
        <v>1</v>
      </c>
      <c r="BF36" s="46"/>
    </row>
    <row r="37" spans="2:58" s="31" customFormat="1" ht="12.75" hidden="1">
      <c r="B37" s="32">
        <f aca="true" t="shared" si="29" ref="B37:B42">AE37</f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28"/>
        <v>0</v>
      </c>
      <c r="Z37" s="39">
        <f>IF(Y37=0,0,LOOKUP(Y37,Bodování!$A$2:$A$101,Bodování!$B$2:$B$101))</f>
        <v>0</v>
      </c>
      <c r="AA37" s="39">
        <f t="shared" si="0"/>
        <v>0</v>
      </c>
      <c r="AB37" s="39">
        <f>IF(AA37=0,0,LOOKUP(AA37,Bodování!$A$2:$A$101,Bodování!$B$2:$B$101))</f>
        <v>0</v>
      </c>
      <c r="AC37" s="40">
        <f t="shared" si="1"/>
      </c>
      <c r="AD37" s="41">
        <f t="shared" si="2"/>
      </c>
      <c r="AE37" s="42"/>
      <c r="AF37" s="5"/>
      <c r="AG37" s="43">
        <f t="shared" si="3"/>
        <v>0</v>
      </c>
      <c r="AH37" s="43">
        <f t="shared" si="4"/>
        <v>0</v>
      </c>
      <c r="AI37" s="43">
        <f t="shared" si="5"/>
        <v>0</v>
      </c>
      <c r="AJ37" s="43">
        <f t="shared" si="6"/>
        <v>0</v>
      </c>
      <c r="AK37" s="43">
        <f t="shared" si="7"/>
        <v>0</v>
      </c>
      <c r="AL37" s="43">
        <f t="shared" si="8"/>
        <v>0</v>
      </c>
      <c r="AM37" s="43">
        <f t="shared" si="9"/>
        <v>0</v>
      </c>
      <c r="AN37" s="43">
        <f t="shared" si="10"/>
        <v>0</v>
      </c>
      <c r="AO37" s="43">
        <f t="shared" si="11"/>
        <v>0</v>
      </c>
      <c r="AP37" s="43">
        <f t="shared" si="12"/>
        <v>0</v>
      </c>
      <c r="AQ37" s="44">
        <f t="shared" si="13"/>
        <v>0</v>
      </c>
      <c r="AR37" s="44">
        <f t="shared" si="14"/>
        <v>10</v>
      </c>
      <c r="AS37" s="43">
        <f t="shared" si="15"/>
        <v>0</v>
      </c>
      <c r="AT37" s="43">
        <f t="shared" si="16"/>
        <v>0</v>
      </c>
      <c r="AU37" s="43">
        <f t="shared" si="17"/>
        <v>0</v>
      </c>
      <c r="AV37" s="43">
        <f t="shared" si="18"/>
        <v>0</v>
      </c>
      <c r="AW37" s="43">
        <f t="shared" si="19"/>
        <v>0</v>
      </c>
      <c r="AX37" s="43">
        <f t="shared" si="20"/>
        <v>0</v>
      </c>
      <c r="AY37" s="43">
        <f t="shared" si="21"/>
        <v>0</v>
      </c>
      <c r="AZ37" s="43">
        <f t="shared" si="22"/>
        <v>0</v>
      </c>
      <c r="BA37" s="43">
        <f t="shared" si="23"/>
        <v>0</v>
      </c>
      <c r="BB37" s="43">
        <f t="shared" si="24"/>
        <v>0</v>
      </c>
      <c r="BC37" s="44">
        <f t="shared" si="25"/>
        <v>0</v>
      </c>
      <c r="BD37" s="45">
        <f t="shared" si="26"/>
        <v>0</v>
      </c>
      <c r="BE37" s="46">
        <f t="shared" si="27"/>
        <v>0</v>
      </c>
      <c r="BF37" s="46"/>
    </row>
    <row r="38" spans="2:58" s="31" customFormat="1" ht="12.75" hidden="1">
      <c r="B38" s="32">
        <f t="shared" si="29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28"/>
        <v>0</v>
      </c>
      <c r="Z38" s="39">
        <f>IF(Y38=0,0,LOOKUP(Y38,Bodování!$A$2:$A$101,Bodování!$B$2:$B$101))</f>
        <v>0</v>
      </c>
      <c r="AA38" s="39">
        <f t="shared" si="0"/>
        <v>0</v>
      </c>
      <c r="AB38" s="39">
        <f>IF(AA38=0,0,LOOKUP(AA38,Bodování!$A$2:$A$101,Bodování!$B$2:$B$101))</f>
        <v>0</v>
      </c>
      <c r="AC38" s="40">
        <f t="shared" si="1"/>
      </c>
      <c r="AD38" s="41">
        <f t="shared" si="2"/>
      </c>
      <c r="AE38" s="42"/>
      <c r="AF38" s="5"/>
      <c r="AG38" s="43">
        <f t="shared" si="3"/>
        <v>0</v>
      </c>
      <c r="AH38" s="43">
        <f t="shared" si="4"/>
        <v>0</v>
      </c>
      <c r="AI38" s="43">
        <f t="shared" si="5"/>
        <v>0</v>
      </c>
      <c r="AJ38" s="43">
        <f t="shared" si="6"/>
        <v>0</v>
      </c>
      <c r="AK38" s="43">
        <f t="shared" si="7"/>
        <v>0</v>
      </c>
      <c r="AL38" s="43">
        <f t="shared" si="8"/>
        <v>0</v>
      </c>
      <c r="AM38" s="43">
        <f t="shared" si="9"/>
        <v>0</v>
      </c>
      <c r="AN38" s="43">
        <f t="shared" si="10"/>
        <v>0</v>
      </c>
      <c r="AO38" s="43">
        <f t="shared" si="11"/>
        <v>0</v>
      </c>
      <c r="AP38" s="43">
        <f t="shared" si="12"/>
        <v>0</v>
      </c>
      <c r="AQ38" s="44">
        <f t="shared" si="13"/>
        <v>0</v>
      </c>
      <c r="AR38" s="44">
        <f t="shared" si="14"/>
        <v>10</v>
      </c>
      <c r="AS38" s="43">
        <f t="shared" si="15"/>
        <v>0</v>
      </c>
      <c r="AT38" s="43">
        <f t="shared" si="16"/>
        <v>0</v>
      </c>
      <c r="AU38" s="43">
        <f t="shared" si="17"/>
        <v>0</v>
      </c>
      <c r="AV38" s="43">
        <f t="shared" si="18"/>
        <v>0</v>
      </c>
      <c r="AW38" s="43">
        <f t="shared" si="19"/>
        <v>0</v>
      </c>
      <c r="AX38" s="43">
        <f t="shared" si="20"/>
        <v>0</v>
      </c>
      <c r="AY38" s="43">
        <f t="shared" si="21"/>
        <v>0</v>
      </c>
      <c r="AZ38" s="43">
        <f t="shared" si="22"/>
        <v>0</v>
      </c>
      <c r="BA38" s="43">
        <f t="shared" si="23"/>
        <v>0</v>
      </c>
      <c r="BB38" s="43">
        <f t="shared" si="24"/>
        <v>0</v>
      </c>
      <c r="BC38" s="44">
        <f t="shared" si="25"/>
        <v>0</v>
      </c>
      <c r="BD38" s="45">
        <f t="shared" si="26"/>
        <v>0</v>
      </c>
      <c r="BE38" s="46">
        <f t="shared" si="27"/>
        <v>0</v>
      </c>
      <c r="BF38" s="46"/>
    </row>
    <row r="39" spans="2:58" s="31" customFormat="1" ht="12.75" hidden="1">
      <c r="B39" s="32">
        <f t="shared" si="29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28"/>
        <v>0</v>
      </c>
      <c r="Z39" s="39">
        <f>IF(Y39=0,0,LOOKUP(Y39,Bodování!$A$2:$A$101,Bodování!$B$2:$B$101))</f>
        <v>0</v>
      </c>
      <c r="AA39" s="39">
        <f t="shared" si="0"/>
        <v>0</v>
      </c>
      <c r="AB39" s="39">
        <f>IF(AA39=0,0,LOOKUP(AA39,Bodování!$A$2:$A$101,Bodování!$B$2:$B$101))</f>
        <v>0</v>
      </c>
      <c r="AC39" s="40">
        <f t="shared" si="1"/>
      </c>
      <c r="AD39" s="41">
        <f t="shared" si="2"/>
      </c>
      <c r="AE39" s="42"/>
      <c r="AF39" s="5"/>
      <c r="AG39" s="43">
        <f t="shared" si="3"/>
        <v>0</v>
      </c>
      <c r="AH39" s="43">
        <f t="shared" si="4"/>
        <v>0</v>
      </c>
      <c r="AI39" s="43">
        <f t="shared" si="5"/>
        <v>0</v>
      </c>
      <c r="AJ39" s="43">
        <f t="shared" si="6"/>
        <v>0</v>
      </c>
      <c r="AK39" s="43">
        <f t="shared" si="7"/>
        <v>0</v>
      </c>
      <c r="AL39" s="43">
        <f t="shared" si="8"/>
        <v>0</v>
      </c>
      <c r="AM39" s="43">
        <f t="shared" si="9"/>
        <v>0</v>
      </c>
      <c r="AN39" s="43">
        <f t="shared" si="10"/>
        <v>0</v>
      </c>
      <c r="AO39" s="43">
        <f t="shared" si="11"/>
        <v>0</v>
      </c>
      <c r="AP39" s="43">
        <f t="shared" si="12"/>
        <v>0</v>
      </c>
      <c r="AQ39" s="44">
        <f t="shared" si="13"/>
        <v>0</v>
      </c>
      <c r="AR39" s="44">
        <f t="shared" si="14"/>
        <v>10</v>
      </c>
      <c r="AS39" s="43">
        <f t="shared" si="15"/>
        <v>0</v>
      </c>
      <c r="AT39" s="43">
        <f t="shared" si="16"/>
        <v>0</v>
      </c>
      <c r="AU39" s="43">
        <f t="shared" si="17"/>
        <v>0</v>
      </c>
      <c r="AV39" s="43">
        <f t="shared" si="18"/>
        <v>0</v>
      </c>
      <c r="AW39" s="43">
        <f t="shared" si="19"/>
        <v>0</v>
      </c>
      <c r="AX39" s="43">
        <f t="shared" si="20"/>
        <v>0</v>
      </c>
      <c r="AY39" s="43">
        <f t="shared" si="21"/>
        <v>0</v>
      </c>
      <c r="AZ39" s="43">
        <f t="shared" si="22"/>
        <v>0</v>
      </c>
      <c r="BA39" s="43">
        <f t="shared" si="23"/>
        <v>0</v>
      </c>
      <c r="BB39" s="43">
        <f t="shared" si="24"/>
        <v>0</v>
      </c>
      <c r="BC39" s="44">
        <f t="shared" si="25"/>
        <v>0</v>
      </c>
      <c r="BD39" s="45">
        <f t="shared" si="26"/>
        <v>0</v>
      </c>
      <c r="BE39" s="46">
        <f t="shared" si="27"/>
        <v>0</v>
      </c>
      <c r="BF39" s="46"/>
    </row>
    <row r="40" spans="2:58" s="31" customFormat="1" ht="12.75" hidden="1">
      <c r="B40" s="32">
        <f t="shared" si="29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28"/>
        <v>0</v>
      </c>
      <c r="Z40" s="39">
        <f>IF(Y40=0,0,LOOKUP(Y40,Bodování!$A$2:$A$101,Bodování!$B$2:$B$101))</f>
        <v>0</v>
      </c>
      <c r="AA40" s="39">
        <f t="shared" si="0"/>
        <v>0</v>
      </c>
      <c r="AB40" s="39">
        <f>IF(AA40=0,0,LOOKUP(AA40,Bodování!$A$2:$A$101,Bodování!$B$2:$B$101))</f>
        <v>0</v>
      </c>
      <c r="AC40" s="40">
        <f t="shared" si="1"/>
      </c>
      <c r="AD40" s="41">
        <f t="shared" si="2"/>
      </c>
      <c r="AE40" s="42"/>
      <c r="AF40" s="5"/>
      <c r="AG40" s="43">
        <f t="shared" si="3"/>
        <v>0</v>
      </c>
      <c r="AH40" s="43">
        <f t="shared" si="4"/>
        <v>0</v>
      </c>
      <c r="AI40" s="43">
        <f t="shared" si="5"/>
        <v>0</v>
      </c>
      <c r="AJ40" s="43">
        <f t="shared" si="6"/>
        <v>0</v>
      </c>
      <c r="AK40" s="43">
        <f t="shared" si="7"/>
        <v>0</v>
      </c>
      <c r="AL40" s="43">
        <f t="shared" si="8"/>
        <v>0</v>
      </c>
      <c r="AM40" s="43">
        <f t="shared" si="9"/>
        <v>0</v>
      </c>
      <c r="AN40" s="43">
        <f t="shared" si="10"/>
        <v>0</v>
      </c>
      <c r="AO40" s="43">
        <f t="shared" si="11"/>
        <v>0</v>
      </c>
      <c r="AP40" s="43">
        <f t="shared" si="12"/>
        <v>0</v>
      </c>
      <c r="AQ40" s="44">
        <f t="shared" si="13"/>
        <v>0</v>
      </c>
      <c r="AR40" s="44">
        <f t="shared" si="14"/>
        <v>10</v>
      </c>
      <c r="AS40" s="43">
        <f t="shared" si="15"/>
        <v>0</v>
      </c>
      <c r="AT40" s="43">
        <f t="shared" si="16"/>
        <v>0</v>
      </c>
      <c r="AU40" s="43">
        <f t="shared" si="17"/>
        <v>0</v>
      </c>
      <c r="AV40" s="43">
        <f t="shared" si="18"/>
        <v>0</v>
      </c>
      <c r="AW40" s="43">
        <f t="shared" si="19"/>
        <v>0</v>
      </c>
      <c r="AX40" s="43">
        <f t="shared" si="20"/>
        <v>0</v>
      </c>
      <c r="AY40" s="43">
        <f t="shared" si="21"/>
        <v>0</v>
      </c>
      <c r="AZ40" s="43">
        <f t="shared" si="22"/>
        <v>0</v>
      </c>
      <c r="BA40" s="43">
        <f t="shared" si="23"/>
        <v>0</v>
      </c>
      <c r="BB40" s="43">
        <f t="shared" si="24"/>
        <v>0</v>
      </c>
      <c r="BC40" s="44">
        <f t="shared" si="25"/>
        <v>0</v>
      </c>
      <c r="BD40" s="45">
        <f t="shared" si="26"/>
        <v>0</v>
      </c>
      <c r="BE40" s="46">
        <f t="shared" si="27"/>
        <v>0</v>
      </c>
      <c r="BF40" s="46"/>
    </row>
    <row r="41" spans="2:58" s="31" customFormat="1" ht="12.75" hidden="1">
      <c r="B41" s="32">
        <f t="shared" si="29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28"/>
        <v>0</v>
      </c>
      <c r="Z41" s="39">
        <f>IF(Y41=0,0,LOOKUP(Y41,Bodování!$A$2:$A$101,Bodování!$B$2:$B$101))</f>
        <v>0</v>
      </c>
      <c r="AA41" s="39">
        <f t="shared" si="0"/>
        <v>0</v>
      </c>
      <c r="AB41" s="39">
        <f>IF(AA41=0,0,LOOKUP(AA41,Bodování!$A$2:$A$101,Bodování!$B$2:$B$101))</f>
        <v>0</v>
      </c>
      <c r="AC41" s="40">
        <f t="shared" si="1"/>
      </c>
      <c r="AD41" s="41">
        <f t="shared" si="2"/>
      </c>
      <c r="AE41" s="42"/>
      <c r="AF41" s="5"/>
      <c r="AG41" s="43">
        <f t="shared" si="3"/>
        <v>0</v>
      </c>
      <c r="AH41" s="43">
        <f t="shared" si="4"/>
        <v>0</v>
      </c>
      <c r="AI41" s="43">
        <f t="shared" si="5"/>
        <v>0</v>
      </c>
      <c r="AJ41" s="43">
        <f t="shared" si="6"/>
        <v>0</v>
      </c>
      <c r="AK41" s="43">
        <f t="shared" si="7"/>
        <v>0</v>
      </c>
      <c r="AL41" s="43">
        <f t="shared" si="8"/>
        <v>0</v>
      </c>
      <c r="AM41" s="43">
        <f t="shared" si="9"/>
        <v>0</v>
      </c>
      <c r="AN41" s="43">
        <f t="shared" si="10"/>
        <v>0</v>
      </c>
      <c r="AO41" s="43">
        <f t="shared" si="11"/>
        <v>0</v>
      </c>
      <c r="AP41" s="43">
        <f t="shared" si="12"/>
        <v>0</v>
      </c>
      <c r="AQ41" s="44">
        <f t="shared" si="13"/>
        <v>0</v>
      </c>
      <c r="AR41" s="44">
        <f t="shared" si="14"/>
        <v>10</v>
      </c>
      <c r="AS41" s="43">
        <f t="shared" si="15"/>
        <v>0</v>
      </c>
      <c r="AT41" s="43">
        <f t="shared" si="16"/>
        <v>0</v>
      </c>
      <c r="AU41" s="43">
        <f t="shared" si="17"/>
        <v>0</v>
      </c>
      <c r="AV41" s="43">
        <f t="shared" si="18"/>
        <v>0</v>
      </c>
      <c r="AW41" s="43">
        <f t="shared" si="19"/>
        <v>0</v>
      </c>
      <c r="AX41" s="43">
        <f t="shared" si="20"/>
        <v>0</v>
      </c>
      <c r="AY41" s="43">
        <f t="shared" si="21"/>
        <v>0</v>
      </c>
      <c r="AZ41" s="43">
        <f t="shared" si="22"/>
        <v>0</v>
      </c>
      <c r="BA41" s="43">
        <f t="shared" si="23"/>
        <v>0</v>
      </c>
      <c r="BB41" s="43">
        <f t="shared" si="24"/>
        <v>0</v>
      </c>
      <c r="BC41" s="44">
        <f t="shared" si="25"/>
        <v>0</v>
      </c>
      <c r="BD41" s="45">
        <f t="shared" si="26"/>
        <v>0</v>
      </c>
      <c r="BE41" s="46">
        <f t="shared" si="27"/>
        <v>0</v>
      </c>
      <c r="BF41" s="46"/>
    </row>
    <row r="42" spans="2:58" s="31" customFormat="1" ht="12.75" hidden="1">
      <c r="B42" s="32">
        <f t="shared" si="29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28"/>
        <v>0</v>
      </c>
      <c r="Z42" s="39">
        <f>IF(Y42=0,0,LOOKUP(Y42,Bodování!$A$2:$A$101,Bodování!$B$2:$B$101))</f>
        <v>0</v>
      </c>
      <c r="AA42" s="39">
        <f t="shared" si="0"/>
        <v>0</v>
      </c>
      <c r="AB42" s="39">
        <f>IF(AA42=0,0,LOOKUP(AA42,Bodování!$A$2:$A$101,Bodování!$B$2:$B$101))</f>
        <v>0</v>
      </c>
      <c r="AC42" s="40">
        <f t="shared" si="1"/>
      </c>
      <c r="AD42" s="41">
        <f t="shared" si="2"/>
      </c>
      <c r="AE42" s="42"/>
      <c r="AF42" s="5"/>
      <c r="AG42" s="43">
        <f t="shared" si="3"/>
        <v>0</v>
      </c>
      <c r="AH42" s="43">
        <f t="shared" si="4"/>
        <v>0</v>
      </c>
      <c r="AI42" s="43">
        <f t="shared" si="5"/>
        <v>0</v>
      </c>
      <c r="AJ42" s="43">
        <f t="shared" si="6"/>
        <v>0</v>
      </c>
      <c r="AK42" s="43">
        <f t="shared" si="7"/>
        <v>0</v>
      </c>
      <c r="AL42" s="43">
        <f t="shared" si="8"/>
        <v>0</v>
      </c>
      <c r="AM42" s="43">
        <f t="shared" si="9"/>
        <v>0</v>
      </c>
      <c r="AN42" s="43">
        <f t="shared" si="10"/>
        <v>0</v>
      </c>
      <c r="AO42" s="43">
        <f t="shared" si="11"/>
        <v>0</v>
      </c>
      <c r="AP42" s="43">
        <f t="shared" si="12"/>
        <v>0</v>
      </c>
      <c r="AQ42" s="44">
        <f t="shared" si="13"/>
        <v>0</v>
      </c>
      <c r="AR42" s="44">
        <f t="shared" si="14"/>
        <v>10</v>
      </c>
      <c r="AS42" s="43">
        <f t="shared" si="15"/>
        <v>0</v>
      </c>
      <c r="AT42" s="43">
        <f t="shared" si="16"/>
        <v>0</v>
      </c>
      <c r="AU42" s="43">
        <f t="shared" si="17"/>
        <v>0</v>
      </c>
      <c r="AV42" s="43">
        <f t="shared" si="18"/>
        <v>0</v>
      </c>
      <c r="AW42" s="43">
        <f t="shared" si="19"/>
        <v>0</v>
      </c>
      <c r="AX42" s="43">
        <f t="shared" si="20"/>
        <v>0</v>
      </c>
      <c r="AY42" s="43">
        <f t="shared" si="21"/>
        <v>0</v>
      </c>
      <c r="AZ42" s="43">
        <f t="shared" si="22"/>
        <v>0</v>
      </c>
      <c r="BA42" s="43">
        <f t="shared" si="23"/>
        <v>0</v>
      </c>
      <c r="BB42" s="43">
        <f t="shared" si="24"/>
        <v>0</v>
      </c>
      <c r="BC42" s="44">
        <f t="shared" si="25"/>
        <v>0</v>
      </c>
      <c r="BD42" s="45">
        <f t="shared" si="26"/>
        <v>0</v>
      </c>
      <c r="BE42" s="46">
        <f t="shared" si="27"/>
        <v>0</v>
      </c>
      <c r="BF42" s="46"/>
    </row>
    <row r="43" spans="2:58" s="31" customFormat="1" ht="12.75" hidden="1">
      <c r="B43" s="32">
        <f aca="true" t="shared" si="30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31" ref="Y43:Y60">IF(BE43&lt;7,0,AQ43)</f>
        <v>0</v>
      </c>
      <c r="Z43" s="39">
        <f>IF(Y43=0,0,LOOKUP(Y43,Bodování!$A$2:$A$101,Bodování!$B$2:$B$101))</f>
        <v>0</v>
      </c>
      <c r="AA43" s="39">
        <f aca="true" t="shared" si="32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33" ref="AC43:AC60">IF(C43&gt;0,E43+G43+I43+K43+M43+O43+Q43+S43+U43+W43-Y43-AA43,"")</f>
      </c>
      <c r="AD43" s="41">
        <f aca="true" t="shared" si="34" ref="AD43:AD60">IF(C43&gt;0,F43+H43+J43+L43+N43+P43+R43+T43+V43+X43-Z43-AB43,"")</f>
      </c>
      <c r="AE43" s="42"/>
      <c r="AF43" s="5"/>
      <c r="AG43" s="43">
        <f aca="true" t="shared" si="35" ref="AG43:AG60">E43</f>
        <v>0</v>
      </c>
      <c r="AH43" s="43">
        <f aca="true" t="shared" si="36" ref="AH43:AH60">G43</f>
        <v>0</v>
      </c>
      <c r="AI43" s="43">
        <f aca="true" t="shared" si="37" ref="AI43:AI60">I43</f>
        <v>0</v>
      </c>
      <c r="AJ43" s="43">
        <f aca="true" t="shared" si="38" ref="AJ43:AJ60">K43</f>
        <v>0</v>
      </c>
      <c r="AK43" s="43">
        <f aca="true" t="shared" si="39" ref="AK43:AK60">M43</f>
        <v>0</v>
      </c>
      <c r="AL43" s="43">
        <f aca="true" t="shared" si="40" ref="AL43:AL60">O43</f>
        <v>0</v>
      </c>
      <c r="AM43" s="43">
        <f aca="true" t="shared" si="41" ref="AM43:AM60">Q43</f>
        <v>0</v>
      </c>
      <c r="AN43" s="43">
        <f aca="true" t="shared" si="42" ref="AN43:AN60">S43</f>
        <v>0</v>
      </c>
      <c r="AO43" s="43">
        <f aca="true" t="shared" si="43" ref="AO43:AO60">U43</f>
        <v>0</v>
      </c>
      <c r="AP43" s="43">
        <f aca="true" t="shared" si="44" ref="AP43:AP60">W43</f>
        <v>0</v>
      </c>
      <c r="AQ43" s="44">
        <f aca="true" t="shared" si="45" ref="AQ43:AQ60">MAX(AG43:AP43)</f>
        <v>0</v>
      </c>
      <c r="AR43" s="44">
        <f aca="true" t="shared" si="46" ref="AR43:AR60">COUNTIF(AG43:AP43,AQ43)</f>
        <v>10</v>
      </c>
      <c r="AS43" s="43">
        <f aca="true" t="shared" si="47" ref="AS43:AS60">IF(AQ43=AG43,0,AG43)</f>
        <v>0</v>
      </c>
      <c r="AT43" s="43">
        <f aca="true" t="shared" si="48" ref="AT43:AT60">IF(AQ43=AH43,0,AH43)</f>
        <v>0</v>
      </c>
      <c r="AU43" s="43">
        <f aca="true" t="shared" si="49" ref="AU43:AU60">IF(AQ43=AI43,0,AI43)</f>
        <v>0</v>
      </c>
      <c r="AV43" s="43">
        <f aca="true" t="shared" si="50" ref="AV43:AV60">IF(AQ43=AJ43,0,AJ43)</f>
        <v>0</v>
      </c>
      <c r="AW43" s="43">
        <f aca="true" t="shared" si="51" ref="AW43:AW60">IF(AQ43=AK43,0,AK43)</f>
        <v>0</v>
      </c>
      <c r="AX43" s="43">
        <f aca="true" t="shared" si="52" ref="AX43:AX60">IF(AQ43=AL43,0,AL43)</f>
        <v>0</v>
      </c>
      <c r="AY43" s="43">
        <f aca="true" t="shared" si="53" ref="AY43:AY60">IF(AQ43=AM43,0,AM43)</f>
        <v>0</v>
      </c>
      <c r="AZ43" s="43">
        <f aca="true" t="shared" si="54" ref="AZ43:AZ60">IF(AQ43=AN43,0,AN43)</f>
        <v>0</v>
      </c>
      <c r="BA43" s="43">
        <f aca="true" t="shared" si="55" ref="BA43:BA60">IF(AQ43=AO43,0,AO43)</f>
        <v>0</v>
      </c>
      <c r="BB43" s="43">
        <f aca="true" t="shared" si="56" ref="BB43:BB60">IF(AQ43=AP43,0,AP43)</f>
        <v>0</v>
      </c>
      <c r="BC43" s="44">
        <f aca="true" t="shared" si="57" ref="BC43:BC60">MAX(AS43:BB43)</f>
        <v>0</v>
      </c>
      <c r="BD43" s="45">
        <f aca="true" t="shared" si="58" ref="BD43:BD60">IF(C43="",0,1)</f>
        <v>0</v>
      </c>
      <c r="BE43" s="46">
        <f aca="true" t="shared" si="59" ref="BE43:BE60">10-(COUNTIF(AG43:AP43,0))</f>
        <v>0</v>
      </c>
      <c r="BF43" s="46"/>
    </row>
    <row r="44" spans="2:58" s="31" customFormat="1" ht="12.75" hidden="1">
      <c r="B44" s="32">
        <f t="shared" si="3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1"/>
        <v>0</v>
      </c>
      <c r="Z44" s="39">
        <f>IF(Y44=0,0,LOOKUP(Y44,Bodování!$A$2:$A$101,Bodování!$B$2:$B$101))</f>
        <v>0</v>
      </c>
      <c r="AA44" s="39">
        <f t="shared" si="32"/>
        <v>0</v>
      </c>
      <c r="AB44" s="39">
        <f>IF(AA44=0,0,LOOKUP(AA44,Bodování!$A$2:$A$101,Bodování!$B$2:$B$101))</f>
        <v>0</v>
      </c>
      <c r="AC44" s="40">
        <f t="shared" si="33"/>
      </c>
      <c r="AD44" s="41">
        <f t="shared" si="34"/>
      </c>
      <c r="AE44" s="42"/>
      <c r="AF44" s="5"/>
      <c r="AG44" s="43">
        <f t="shared" si="35"/>
        <v>0</v>
      </c>
      <c r="AH44" s="43">
        <f t="shared" si="36"/>
        <v>0</v>
      </c>
      <c r="AI44" s="43">
        <f t="shared" si="37"/>
        <v>0</v>
      </c>
      <c r="AJ44" s="43">
        <f t="shared" si="38"/>
        <v>0</v>
      </c>
      <c r="AK44" s="43">
        <f t="shared" si="39"/>
        <v>0</v>
      </c>
      <c r="AL44" s="43">
        <f t="shared" si="40"/>
        <v>0</v>
      </c>
      <c r="AM44" s="43">
        <f t="shared" si="41"/>
        <v>0</v>
      </c>
      <c r="AN44" s="43">
        <f t="shared" si="42"/>
        <v>0</v>
      </c>
      <c r="AO44" s="43">
        <f t="shared" si="43"/>
        <v>0</v>
      </c>
      <c r="AP44" s="43">
        <f t="shared" si="44"/>
        <v>0</v>
      </c>
      <c r="AQ44" s="44">
        <f t="shared" si="45"/>
        <v>0</v>
      </c>
      <c r="AR44" s="44">
        <f t="shared" si="46"/>
        <v>10</v>
      </c>
      <c r="AS44" s="43">
        <f t="shared" si="47"/>
        <v>0</v>
      </c>
      <c r="AT44" s="43">
        <f t="shared" si="48"/>
        <v>0</v>
      </c>
      <c r="AU44" s="43">
        <f t="shared" si="49"/>
        <v>0</v>
      </c>
      <c r="AV44" s="43">
        <f t="shared" si="50"/>
        <v>0</v>
      </c>
      <c r="AW44" s="43">
        <f t="shared" si="51"/>
        <v>0</v>
      </c>
      <c r="AX44" s="43">
        <f t="shared" si="52"/>
        <v>0</v>
      </c>
      <c r="AY44" s="43">
        <f t="shared" si="53"/>
        <v>0</v>
      </c>
      <c r="AZ44" s="43">
        <f t="shared" si="54"/>
        <v>0</v>
      </c>
      <c r="BA44" s="43">
        <f t="shared" si="55"/>
        <v>0</v>
      </c>
      <c r="BB44" s="43">
        <f t="shared" si="56"/>
        <v>0</v>
      </c>
      <c r="BC44" s="44">
        <f t="shared" si="57"/>
        <v>0</v>
      </c>
      <c r="BD44" s="45">
        <f t="shared" si="58"/>
        <v>0</v>
      </c>
      <c r="BE44" s="46">
        <f t="shared" si="59"/>
        <v>0</v>
      </c>
      <c r="BF44" s="46"/>
    </row>
    <row r="45" spans="2:58" s="31" customFormat="1" ht="12.75" hidden="1">
      <c r="B45" s="32">
        <f t="shared" si="3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1"/>
        <v>0</v>
      </c>
      <c r="Z45" s="39">
        <f>IF(Y45=0,0,LOOKUP(Y45,Bodování!$A$2:$A$101,Bodování!$B$2:$B$101))</f>
        <v>0</v>
      </c>
      <c r="AA45" s="39">
        <f t="shared" si="32"/>
        <v>0</v>
      </c>
      <c r="AB45" s="39">
        <f>IF(AA45=0,0,LOOKUP(AA45,Bodování!$A$2:$A$101,Bodování!$B$2:$B$101))</f>
        <v>0</v>
      </c>
      <c r="AC45" s="40">
        <f t="shared" si="33"/>
      </c>
      <c r="AD45" s="41">
        <f t="shared" si="34"/>
      </c>
      <c r="AE45" s="42"/>
      <c r="AF45" s="5"/>
      <c r="AG45" s="43">
        <f t="shared" si="35"/>
        <v>0</v>
      </c>
      <c r="AH45" s="43">
        <f t="shared" si="36"/>
        <v>0</v>
      </c>
      <c r="AI45" s="43">
        <f t="shared" si="37"/>
        <v>0</v>
      </c>
      <c r="AJ45" s="43">
        <f t="shared" si="38"/>
        <v>0</v>
      </c>
      <c r="AK45" s="43">
        <f t="shared" si="39"/>
        <v>0</v>
      </c>
      <c r="AL45" s="43">
        <f t="shared" si="40"/>
        <v>0</v>
      </c>
      <c r="AM45" s="43">
        <f t="shared" si="41"/>
        <v>0</v>
      </c>
      <c r="AN45" s="43">
        <f t="shared" si="42"/>
        <v>0</v>
      </c>
      <c r="AO45" s="43">
        <f t="shared" si="43"/>
        <v>0</v>
      </c>
      <c r="AP45" s="43">
        <f t="shared" si="44"/>
        <v>0</v>
      </c>
      <c r="AQ45" s="44">
        <f t="shared" si="45"/>
        <v>0</v>
      </c>
      <c r="AR45" s="44">
        <f t="shared" si="46"/>
        <v>10</v>
      </c>
      <c r="AS45" s="43">
        <f t="shared" si="47"/>
        <v>0</v>
      </c>
      <c r="AT45" s="43">
        <f t="shared" si="48"/>
        <v>0</v>
      </c>
      <c r="AU45" s="43">
        <f t="shared" si="49"/>
        <v>0</v>
      </c>
      <c r="AV45" s="43">
        <f t="shared" si="50"/>
        <v>0</v>
      </c>
      <c r="AW45" s="43">
        <f t="shared" si="51"/>
        <v>0</v>
      </c>
      <c r="AX45" s="43">
        <f t="shared" si="52"/>
        <v>0</v>
      </c>
      <c r="AY45" s="43">
        <f t="shared" si="53"/>
        <v>0</v>
      </c>
      <c r="AZ45" s="43">
        <f t="shared" si="54"/>
        <v>0</v>
      </c>
      <c r="BA45" s="43">
        <f t="shared" si="55"/>
        <v>0</v>
      </c>
      <c r="BB45" s="43">
        <f t="shared" si="56"/>
        <v>0</v>
      </c>
      <c r="BC45" s="44">
        <f t="shared" si="57"/>
        <v>0</v>
      </c>
      <c r="BD45" s="45">
        <f t="shared" si="58"/>
        <v>0</v>
      </c>
      <c r="BE45" s="46">
        <f t="shared" si="59"/>
        <v>0</v>
      </c>
      <c r="BF45" s="46"/>
    </row>
    <row r="46" spans="2:58" s="31" customFormat="1" ht="12.75" hidden="1">
      <c r="B46" s="32">
        <f t="shared" si="3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1"/>
        <v>0</v>
      </c>
      <c r="Z46" s="39">
        <f>IF(Y46=0,0,LOOKUP(Y46,Bodování!$A$2:$A$101,Bodování!$B$2:$B$101))</f>
        <v>0</v>
      </c>
      <c r="AA46" s="39">
        <f t="shared" si="32"/>
        <v>0</v>
      </c>
      <c r="AB46" s="39">
        <f>IF(AA46=0,0,LOOKUP(AA46,Bodování!$A$2:$A$101,Bodování!$B$2:$B$101))</f>
        <v>0</v>
      </c>
      <c r="AC46" s="40">
        <f t="shared" si="33"/>
      </c>
      <c r="AD46" s="41">
        <f t="shared" si="34"/>
      </c>
      <c r="AE46" s="42"/>
      <c r="AF46" s="5"/>
      <c r="AG46" s="43">
        <f t="shared" si="35"/>
        <v>0</v>
      </c>
      <c r="AH46" s="43">
        <f t="shared" si="36"/>
        <v>0</v>
      </c>
      <c r="AI46" s="43">
        <f t="shared" si="37"/>
        <v>0</v>
      </c>
      <c r="AJ46" s="43">
        <f t="shared" si="38"/>
        <v>0</v>
      </c>
      <c r="AK46" s="43">
        <f t="shared" si="39"/>
        <v>0</v>
      </c>
      <c r="AL46" s="43">
        <f t="shared" si="40"/>
        <v>0</v>
      </c>
      <c r="AM46" s="43">
        <f t="shared" si="41"/>
        <v>0</v>
      </c>
      <c r="AN46" s="43">
        <f t="shared" si="42"/>
        <v>0</v>
      </c>
      <c r="AO46" s="43">
        <f t="shared" si="43"/>
        <v>0</v>
      </c>
      <c r="AP46" s="43">
        <f t="shared" si="44"/>
        <v>0</v>
      </c>
      <c r="AQ46" s="44">
        <f t="shared" si="45"/>
        <v>0</v>
      </c>
      <c r="AR46" s="44">
        <f t="shared" si="46"/>
        <v>10</v>
      </c>
      <c r="AS46" s="43">
        <f t="shared" si="47"/>
        <v>0</v>
      </c>
      <c r="AT46" s="43">
        <f t="shared" si="48"/>
        <v>0</v>
      </c>
      <c r="AU46" s="43">
        <f t="shared" si="49"/>
        <v>0</v>
      </c>
      <c r="AV46" s="43">
        <f t="shared" si="50"/>
        <v>0</v>
      </c>
      <c r="AW46" s="43">
        <f t="shared" si="51"/>
        <v>0</v>
      </c>
      <c r="AX46" s="43">
        <f t="shared" si="52"/>
        <v>0</v>
      </c>
      <c r="AY46" s="43">
        <f t="shared" si="53"/>
        <v>0</v>
      </c>
      <c r="AZ46" s="43">
        <f t="shared" si="54"/>
        <v>0</v>
      </c>
      <c r="BA46" s="43">
        <f t="shared" si="55"/>
        <v>0</v>
      </c>
      <c r="BB46" s="43">
        <f t="shared" si="56"/>
        <v>0</v>
      </c>
      <c r="BC46" s="44">
        <f t="shared" si="57"/>
        <v>0</v>
      </c>
      <c r="BD46" s="45">
        <f t="shared" si="58"/>
        <v>0</v>
      </c>
      <c r="BE46" s="46">
        <f t="shared" si="59"/>
        <v>0</v>
      </c>
      <c r="BF46" s="46"/>
    </row>
    <row r="47" spans="2:58" s="31" customFormat="1" ht="12.75" hidden="1">
      <c r="B47" s="32">
        <f t="shared" si="3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1"/>
        <v>0</v>
      </c>
      <c r="Z47" s="39">
        <f>IF(Y47=0,0,LOOKUP(Y47,Bodování!$A$2:$A$101,Bodování!$B$2:$B$101))</f>
        <v>0</v>
      </c>
      <c r="AA47" s="39">
        <f t="shared" si="32"/>
        <v>0</v>
      </c>
      <c r="AB47" s="39">
        <f>IF(AA47=0,0,LOOKUP(AA47,Bodování!$A$2:$A$101,Bodování!$B$2:$B$101))</f>
        <v>0</v>
      </c>
      <c r="AC47" s="40">
        <f t="shared" si="33"/>
      </c>
      <c r="AD47" s="41">
        <f t="shared" si="34"/>
      </c>
      <c r="AE47" s="42"/>
      <c r="AF47" s="5"/>
      <c r="AG47" s="43">
        <f t="shared" si="35"/>
        <v>0</v>
      </c>
      <c r="AH47" s="43">
        <f t="shared" si="36"/>
        <v>0</v>
      </c>
      <c r="AI47" s="43">
        <f t="shared" si="37"/>
        <v>0</v>
      </c>
      <c r="AJ47" s="43">
        <f t="shared" si="38"/>
        <v>0</v>
      </c>
      <c r="AK47" s="43">
        <f t="shared" si="39"/>
        <v>0</v>
      </c>
      <c r="AL47" s="43">
        <f t="shared" si="40"/>
        <v>0</v>
      </c>
      <c r="AM47" s="43">
        <f t="shared" si="41"/>
        <v>0</v>
      </c>
      <c r="AN47" s="43">
        <f t="shared" si="42"/>
        <v>0</v>
      </c>
      <c r="AO47" s="43">
        <f t="shared" si="43"/>
        <v>0</v>
      </c>
      <c r="AP47" s="43">
        <f t="shared" si="44"/>
        <v>0</v>
      </c>
      <c r="AQ47" s="44">
        <f t="shared" si="45"/>
        <v>0</v>
      </c>
      <c r="AR47" s="44">
        <f t="shared" si="46"/>
        <v>10</v>
      </c>
      <c r="AS47" s="43">
        <f t="shared" si="47"/>
        <v>0</v>
      </c>
      <c r="AT47" s="43">
        <f t="shared" si="48"/>
        <v>0</v>
      </c>
      <c r="AU47" s="43">
        <f t="shared" si="49"/>
        <v>0</v>
      </c>
      <c r="AV47" s="43">
        <f t="shared" si="50"/>
        <v>0</v>
      </c>
      <c r="AW47" s="43">
        <f t="shared" si="51"/>
        <v>0</v>
      </c>
      <c r="AX47" s="43">
        <f t="shared" si="52"/>
        <v>0</v>
      </c>
      <c r="AY47" s="43">
        <f t="shared" si="53"/>
        <v>0</v>
      </c>
      <c r="AZ47" s="43">
        <f t="shared" si="54"/>
        <v>0</v>
      </c>
      <c r="BA47" s="43">
        <f t="shared" si="55"/>
        <v>0</v>
      </c>
      <c r="BB47" s="43">
        <f t="shared" si="56"/>
        <v>0</v>
      </c>
      <c r="BC47" s="44">
        <f t="shared" si="57"/>
        <v>0</v>
      </c>
      <c r="BD47" s="45">
        <f t="shared" si="58"/>
        <v>0</v>
      </c>
      <c r="BE47" s="46">
        <f t="shared" si="59"/>
        <v>0</v>
      </c>
      <c r="BF47" s="46"/>
    </row>
    <row r="48" spans="2:58" s="31" customFormat="1" ht="12.75" hidden="1">
      <c r="B48" s="32">
        <f t="shared" si="3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1"/>
        <v>0</v>
      </c>
      <c r="Z48" s="39">
        <f>IF(Y48=0,0,LOOKUP(Y48,Bodování!$A$2:$A$101,Bodování!$B$2:$B$101))</f>
        <v>0</v>
      </c>
      <c r="AA48" s="39">
        <f t="shared" si="32"/>
        <v>0</v>
      </c>
      <c r="AB48" s="39">
        <f>IF(AA48=0,0,LOOKUP(AA48,Bodování!$A$2:$A$101,Bodování!$B$2:$B$101))</f>
        <v>0</v>
      </c>
      <c r="AC48" s="40">
        <f t="shared" si="33"/>
      </c>
      <c r="AD48" s="41">
        <f t="shared" si="34"/>
      </c>
      <c r="AE48" s="42"/>
      <c r="AF48" s="5"/>
      <c r="AG48" s="43">
        <f t="shared" si="35"/>
        <v>0</v>
      </c>
      <c r="AH48" s="43">
        <f t="shared" si="36"/>
        <v>0</v>
      </c>
      <c r="AI48" s="43">
        <f t="shared" si="37"/>
        <v>0</v>
      </c>
      <c r="AJ48" s="43">
        <f t="shared" si="38"/>
        <v>0</v>
      </c>
      <c r="AK48" s="43">
        <f t="shared" si="39"/>
        <v>0</v>
      </c>
      <c r="AL48" s="43">
        <f t="shared" si="40"/>
        <v>0</v>
      </c>
      <c r="AM48" s="43">
        <f t="shared" si="41"/>
        <v>0</v>
      </c>
      <c r="AN48" s="43">
        <f t="shared" si="42"/>
        <v>0</v>
      </c>
      <c r="AO48" s="43">
        <f t="shared" si="43"/>
        <v>0</v>
      </c>
      <c r="AP48" s="43">
        <f t="shared" si="44"/>
        <v>0</v>
      </c>
      <c r="AQ48" s="44">
        <f t="shared" si="45"/>
        <v>0</v>
      </c>
      <c r="AR48" s="44">
        <f t="shared" si="46"/>
        <v>10</v>
      </c>
      <c r="AS48" s="43">
        <f t="shared" si="47"/>
        <v>0</v>
      </c>
      <c r="AT48" s="43">
        <f t="shared" si="48"/>
        <v>0</v>
      </c>
      <c r="AU48" s="43">
        <f t="shared" si="49"/>
        <v>0</v>
      </c>
      <c r="AV48" s="43">
        <f t="shared" si="50"/>
        <v>0</v>
      </c>
      <c r="AW48" s="43">
        <f t="shared" si="51"/>
        <v>0</v>
      </c>
      <c r="AX48" s="43">
        <f t="shared" si="52"/>
        <v>0</v>
      </c>
      <c r="AY48" s="43">
        <f t="shared" si="53"/>
        <v>0</v>
      </c>
      <c r="AZ48" s="43">
        <f t="shared" si="54"/>
        <v>0</v>
      </c>
      <c r="BA48" s="43">
        <f t="shared" si="55"/>
        <v>0</v>
      </c>
      <c r="BB48" s="43">
        <f t="shared" si="56"/>
        <v>0</v>
      </c>
      <c r="BC48" s="44">
        <f t="shared" si="57"/>
        <v>0</v>
      </c>
      <c r="BD48" s="45">
        <f t="shared" si="58"/>
        <v>0</v>
      </c>
      <c r="BE48" s="46">
        <f t="shared" si="59"/>
        <v>0</v>
      </c>
      <c r="BF48" s="46"/>
    </row>
    <row r="49" spans="2:58" s="31" customFormat="1" ht="12.75" hidden="1">
      <c r="B49" s="32">
        <f t="shared" si="3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1"/>
        <v>0</v>
      </c>
      <c r="Z49" s="39">
        <f>IF(Y49=0,0,LOOKUP(Y49,Bodování!$A$2:$A$101,Bodování!$B$2:$B$101))</f>
        <v>0</v>
      </c>
      <c r="AA49" s="39">
        <f t="shared" si="32"/>
        <v>0</v>
      </c>
      <c r="AB49" s="39">
        <f>IF(AA49=0,0,LOOKUP(AA49,Bodování!$A$2:$A$101,Bodování!$B$2:$B$101))</f>
        <v>0</v>
      </c>
      <c r="AC49" s="40">
        <f t="shared" si="33"/>
      </c>
      <c r="AD49" s="41">
        <f t="shared" si="34"/>
      </c>
      <c r="AE49" s="42"/>
      <c r="AF49" s="5"/>
      <c r="AG49" s="43">
        <f t="shared" si="35"/>
        <v>0</v>
      </c>
      <c r="AH49" s="43">
        <f t="shared" si="36"/>
        <v>0</v>
      </c>
      <c r="AI49" s="43">
        <f t="shared" si="37"/>
        <v>0</v>
      </c>
      <c r="AJ49" s="43">
        <f t="shared" si="38"/>
        <v>0</v>
      </c>
      <c r="AK49" s="43">
        <f t="shared" si="39"/>
        <v>0</v>
      </c>
      <c r="AL49" s="43">
        <f t="shared" si="40"/>
        <v>0</v>
      </c>
      <c r="AM49" s="43">
        <f t="shared" si="41"/>
        <v>0</v>
      </c>
      <c r="AN49" s="43">
        <f t="shared" si="42"/>
        <v>0</v>
      </c>
      <c r="AO49" s="43">
        <f t="shared" si="43"/>
        <v>0</v>
      </c>
      <c r="AP49" s="43">
        <f t="shared" si="44"/>
        <v>0</v>
      </c>
      <c r="AQ49" s="44">
        <f t="shared" si="45"/>
        <v>0</v>
      </c>
      <c r="AR49" s="44">
        <f t="shared" si="46"/>
        <v>10</v>
      </c>
      <c r="AS49" s="43">
        <f t="shared" si="47"/>
        <v>0</v>
      </c>
      <c r="AT49" s="43">
        <f t="shared" si="48"/>
        <v>0</v>
      </c>
      <c r="AU49" s="43">
        <f t="shared" si="49"/>
        <v>0</v>
      </c>
      <c r="AV49" s="43">
        <f t="shared" si="50"/>
        <v>0</v>
      </c>
      <c r="AW49" s="43">
        <f t="shared" si="51"/>
        <v>0</v>
      </c>
      <c r="AX49" s="43">
        <f t="shared" si="52"/>
        <v>0</v>
      </c>
      <c r="AY49" s="43">
        <f t="shared" si="53"/>
        <v>0</v>
      </c>
      <c r="AZ49" s="43">
        <f t="shared" si="54"/>
        <v>0</v>
      </c>
      <c r="BA49" s="43">
        <f t="shared" si="55"/>
        <v>0</v>
      </c>
      <c r="BB49" s="43">
        <f t="shared" si="56"/>
        <v>0</v>
      </c>
      <c r="BC49" s="44">
        <f t="shared" si="57"/>
        <v>0</v>
      </c>
      <c r="BD49" s="45">
        <f t="shared" si="58"/>
        <v>0</v>
      </c>
      <c r="BE49" s="46">
        <f t="shared" si="59"/>
        <v>0</v>
      </c>
      <c r="BF49" s="46"/>
    </row>
    <row r="50" spans="2:58" s="31" customFormat="1" ht="12.75" hidden="1">
      <c r="B50" s="32">
        <f t="shared" si="3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1"/>
        <v>0</v>
      </c>
      <c r="Z50" s="39">
        <f>IF(Y50=0,0,LOOKUP(Y50,Bodování!$A$2:$A$101,Bodování!$B$2:$B$101))</f>
        <v>0</v>
      </c>
      <c r="AA50" s="39">
        <f t="shared" si="32"/>
        <v>0</v>
      </c>
      <c r="AB50" s="39">
        <f>IF(AA50=0,0,LOOKUP(AA50,Bodování!$A$2:$A$101,Bodování!$B$2:$B$101))</f>
        <v>0</v>
      </c>
      <c r="AC50" s="40">
        <f t="shared" si="33"/>
      </c>
      <c r="AD50" s="41">
        <f t="shared" si="34"/>
      </c>
      <c r="AE50" s="42"/>
      <c r="AF50" s="5"/>
      <c r="AG50" s="43">
        <f t="shared" si="35"/>
        <v>0</v>
      </c>
      <c r="AH50" s="43">
        <f t="shared" si="36"/>
        <v>0</v>
      </c>
      <c r="AI50" s="43">
        <f t="shared" si="37"/>
        <v>0</v>
      </c>
      <c r="AJ50" s="43">
        <f t="shared" si="38"/>
        <v>0</v>
      </c>
      <c r="AK50" s="43">
        <f t="shared" si="39"/>
        <v>0</v>
      </c>
      <c r="AL50" s="43">
        <f t="shared" si="40"/>
        <v>0</v>
      </c>
      <c r="AM50" s="43">
        <f t="shared" si="41"/>
        <v>0</v>
      </c>
      <c r="AN50" s="43">
        <f t="shared" si="42"/>
        <v>0</v>
      </c>
      <c r="AO50" s="43">
        <f t="shared" si="43"/>
        <v>0</v>
      </c>
      <c r="AP50" s="43">
        <f t="shared" si="44"/>
        <v>0</v>
      </c>
      <c r="AQ50" s="44">
        <f t="shared" si="45"/>
        <v>0</v>
      </c>
      <c r="AR50" s="44">
        <f t="shared" si="46"/>
        <v>10</v>
      </c>
      <c r="AS50" s="43">
        <f t="shared" si="47"/>
        <v>0</v>
      </c>
      <c r="AT50" s="43">
        <f t="shared" si="48"/>
        <v>0</v>
      </c>
      <c r="AU50" s="43">
        <f t="shared" si="49"/>
        <v>0</v>
      </c>
      <c r="AV50" s="43">
        <f t="shared" si="50"/>
        <v>0</v>
      </c>
      <c r="AW50" s="43">
        <f t="shared" si="51"/>
        <v>0</v>
      </c>
      <c r="AX50" s="43">
        <f t="shared" si="52"/>
        <v>0</v>
      </c>
      <c r="AY50" s="43">
        <f t="shared" si="53"/>
        <v>0</v>
      </c>
      <c r="AZ50" s="43">
        <f t="shared" si="54"/>
        <v>0</v>
      </c>
      <c r="BA50" s="43">
        <f t="shared" si="55"/>
        <v>0</v>
      </c>
      <c r="BB50" s="43">
        <f t="shared" si="56"/>
        <v>0</v>
      </c>
      <c r="BC50" s="44">
        <f t="shared" si="57"/>
        <v>0</v>
      </c>
      <c r="BD50" s="45">
        <f t="shared" si="58"/>
        <v>0</v>
      </c>
      <c r="BE50" s="46">
        <f t="shared" si="59"/>
        <v>0</v>
      </c>
      <c r="BF50" s="46"/>
    </row>
    <row r="51" spans="2:58" s="31" customFormat="1" ht="12.75" hidden="1">
      <c r="B51" s="32">
        <f t="shared" si="3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1"/>
        <v>0</v>
      </c>
      <c r="Z51" s="39">
        <f>IF(Y51=0,0,LOOKUP(Y51,Bodování!$A$2:$A$101,Bodování!$B$2:$B$101))</f>
        <v>0</v>
      </c>
      <c r="AA51" s="39">
        <f t="shared" si="32"/>
        <v>0</v>
      </c>
      <c r="AB51" s="39">
        <f>IF(AA51=0,0,LOOKUP(AA51,Bodování!$A$2:$A$101,Bodování!$B$2:$B$101))</f>
        <v>0</v>
      </c>
      <c r="AC51" s="40">
        <f t="shared" si="33"/>
      </c>
      <c r="AD51" s="41">
        <f t="shared" si="34"/>
      </c>
      <c r="AE51" s="42"/>
      <c r="AF51" s="5"/>
      <c r="AG51" s="43">
        <f t="shared" si="35"/>
        <v>0</v>
      </c>
      <c r="AH51" s="43">
        <f t="shared" si="36"/>
        <v>0</v>
      </c>
      <c r="AI51" s="43">
        <f t="shared" si="37"/>
        <v>0</v>
      </c>
      <c r="AJ51" s="43">
        <f t="shared" si="38"/>
        <v>0</v>
      </c>
      <c r="AK51" s="43">
        <f t="shared" si="39"/>
        <v>0</v>
      </c>
      <c r="AL51" s="43">
        <f t="shared" si="40"/>
        <v>0</v>
      </c>
      <c r="AM51" s="43">
        <f t="shared" si="41"/>
        <v>0</v>
      </c>
      <c r="AN51" s="43">
        <f t="shared" si="42"/>
        <v>0</v>
      </c>
      <c r="AO51" s="43">
        <f t="shared" si="43"/>
        <v>0</v>
      </c>
      <c r="AP51" s="43">
        <f t="shared" si="44"/>
        <v>0</v>
      </c>
      <c r="AQ51" s="44">
        <f t="shared" si="45"/>
        <v>0</v>
      </c>
      <c r="AR51" s="44">
        <f t="shared" si="46"/>
        <v>10</v>
      </c>
      <c r="AS51" s="43">
        <f t="shared" si="47"/>
        <v>0</v>
      </c>
      <c r="AT51" s="43">
        <f t="shared" si="48"/>
        <v>0</v>
      </c>
      <c r="AU51" s="43">
        <f t="shared" si="49"/>
        <v>0</v>
      </c>
      <c r="AV51" s="43">
        <f t="shared" si="50"/>
        <v>0</v>
      </c>
      <c r="AW51" s="43">
        <f t="shared" si="51"/>
        <v>0</v>
      </c>
      <c r="AX51" s="43">
        <f t="shared" si="52"/>
        <v>0</v>
      </c>
      <c r="AY51" s="43">
        <f t="shared" si="53"/>
        <v>0</v>
      </c>
      <c r="AZ51" s="43">
        <f t="shared" si="54"/>
        <v>0</v>
      </c>
      <c r="BA51" s="43">
        <f t="shared" si="55"/>
        <v>0</v>
      </c>
      <c r="BB51" s="43">
        <f t="shared" si="56"/>
        <v>0</v>
      </c>
      <c r="BC51" s="44">
        <f t="shared" si="57"/>
        <v>0</v>
      </c>
      <c r="BD51" s="45">
        <f t="shared" si="58"/>
        <v>0</v>
      </c>
      <c r="BE51" s="46">
        <f t="shared" si="59"/>
        <v>0</v>
      </c>
      <c r="BF51" s="46"/>
    </row>
    <row r="52" spans="2:58" s="31" customFormat="1" ht="12.75" hidden="1">
      <c r="B52" s="32">
        <f t="shared" si="3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1"/>
        <v>0</v>
      </c>
      <c r="Z52" s="39">
        <f>IF(Y52=0,0,LOOKUP(Y52,Bodování!$A$2:$A$101,Bodování!$B$2:$B$101))</f>
        <v>0</v>
      </c>
      <c r="AA52" s="39">
        <f t="shared" si="32"/>
        <v>0</v>
      </c>
      <c r="AB52" s="39">
        <f>IF(AA52=0,0,LOOKUP(AA52,Bodování!$A$2:$A$101,Bodování!$B$2:$B$101))</f>
        <v>0</v>
      </c>
      <c r="AC52" s="40">
        <f t="shared" si="33"/>
      </c>
      <c r="AD52" s="41">
        <f t="shared" si="34"/>
      </c>
      <c r="AE52" s="42"/>
      <c r="AF52" s="5"/>
      <c r="AG52" s="43">
        <f t="shared" si="35"/>
        <v>0</v>
      </c>
      <c r="AH52" s="43">
        <f t="shared" si="36"/>
        <v>0</v>
      </c>
      <c r="AI52" s="43">
        <f t="shared" si="37"/>
        <v>0</v>
      </c>
      <c r="AJ52" s="43">
        <f t="shared" si="38"/>
        <v>0</v>
      </c>
      <c r="AK52" s="43">
        <f t="shared" si="39"/>
        <v>0</v>
      </c>
      <c r="AL52" s="43">
        <f t="shared" si="40"/>
        <v>0</v>
      </c>
      <c r="AM52" s="43">
        <f t="shared" si="41"/>
        <v>0</v>
      </c>
      <c r="AN52" s="43">
        <f t="shared" si="42"/>
        <v>0</v>
      </c>
      <c r="AO52" s="43">
        <f t="shared" si="43"/>
        <v>0</v>
      </c>
      <c r="AP52" s="43">
        <f t="shared" si="44"/>
        <v>0</v>
      </c>
      <c r="AQ52" s="44">
        <f t="shared" si="45"/>
        <v>0</v>
      </c>
      <c r="AR52" s="44">
        <f t="shared" si="46"/>
        <v>10</v>
      </c>
      <c r="AS52" s="43">
        <f t="shared" si="47"/>
        <v>0</v>
      </c>
      <c r="AT52" s="43">
        <f t="shared" si="48"/>
        <v>0</v>
      </c>
      <c r="AU52" s="43">
        <f t="shared" si="49"/>
        <v>0</v>
      </c>
      <c r="AV52" s="43">
        <f t="shared" si="50"/>
        <v>0</v>
      </c>
      <c r="AW52" s="43">
        <f t="shared" si="51"/>
        <v>0</v>
      </c>
      <c r="AX52" s="43">
        <f t="shared" si="52"/>
        <v>0</v>
      </c>
      <c r="AY52" s="43">
        <f t="shared" si="53"/>
        <v>0</v>
      </c>
      <c r="AZ52" s="43">
        <f t="shared" si="54"/>
        <v>0</v>
      </c>
      <c r="BA52" s="43">
        <f t="shared" si="55"/>
        <v>0</v>
      </c>
      <c r="BB52" s="43">
        <f t="shared" si="56"/>
        <v>0</v>
      </c>
      <c r="BC52" s="44">
        <f t="shared" si="57"/>
        <v>0</v>
      </c>
      <c r="BD52" s="45">
        <f t="shared" si="58"/>
        <v>0</v>
      </c>
      <c r="BE52" s="46">
        <f t="shared" si="59"/>
        <v>0</v>
      </c>
      <c r="BF52" s="46"/>
    </row>
    <row r="53" spans="2:58" s="31" customFormat="1" ht="12.75" hidden="1">
      <c r="B53" s="32">
        <f t="shared" si="3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1"/>
        <v>0</v>
      </c>
      <c r="Z53" s="39">
        <f>IF(Y53=0,0,LOOKUP(Y53,Bodování!$A$2:$A$101,Bodování!$B$2:$B$101))</f>
        <v>0</v>
      </c>
      <c r="AA53" s="39">
        <f t="shared" si="32"/>
        <v>0</v>
      </c>
      <c r="AB53" s="39">
        <f>IF(AA53=0,0,LOOKUP(AA53,Bodování!$A$2:$A$101,Bodování!$B$2:$B$101))</f>
        <v>0</v>
      </c>
      <c r="AC53" s="40">
        <f t="shared" si="33"/>
      </c>
      <c r="AD53" s="41">
        <f t="shared" si="34"/>
      </c>
      <c r="AE53" s="42"/>
      <c r="AF53" s="5"/>
      <c r="AG53" s="43">
        <f t="shared" si="35"/>
        <v>0</v>
      </c>
      <c r="AH53" s="43">
        <f t="shared" si="36"/>
        <v>0</v>
      </c>
      <c r="AI53" s="43">
        <f t="shared" si="37"/>
        <v>0</v>
      </c>
      <c r="AJ53" s="43">
        <f t="shared" si="38"/>
        <v>0</v>
      </c>
      <c r="AK53" s="43">
        <f t="shared" si="39"/>
        <v>0</v>
      </c>
      <c r="AL53" s="43">
        <f t="shared" si="40"/>
        <v>0</v>
      </c>
      <c r="AM53" s="43">
        <f t="shared" si="41"/>
        <v>0</v>
      </c>
      <c r="AN53" s="43">
        <f t="shared" si="42"/>
        <v>0</v>
      </c>
      <c r="AO53" s="43">
        <f t="shared" si="43"/>
        <v>0</v>
      </c>
      <c r="AP53" s="43">
        <f t="shared" si="44"/>
        <v>0</v>
      </c>
      <c r="AQ53" s="44">
        <f t="shared" si="45"/>
        <v>0</v>
      </c>
      <c r="AR53" s="44">
        <f t="shared" si="46"/>
        <v>10</v>
      </c>
      <c r="AS53" s="43">
        <f t="shared" si="47"/>
        <v>0</v>
      </c>
      <c r="AT53" s="43">
        <f t="shared" si="48"/>
        <v>0</v>
      </c>
      <c r="AU53" s="43">
        <f t="shared" si="49"/>
        <v>0</v>
      </c>
      <c r="AV53" s="43">
        <f t="shared" si="50"/>
        <v>0</v>
      </c>
      <c r="AW53" s="43">
        <f t="shared" si="51"/>
        <v>0</v>
      </c>
      <c r="AX53" s="43">
        <f t="shared" si="52"/>
        <v>0</v>
      </c>
      <c r="AY53" s="43">
        <f t="shared" si="53"/>
        <v>0</v>
      </c>
      <c r="AZ53" s="43">
        <f t="shared" si="54"/>
        <v>0</v>
      </c>
      <c r="BA53" s="43">
        <f t="shared" si="55"/>
        <v>0</v>
      </c>
      <c r="BB53" s="43">
        <f t="shared" si="56"/>
        <v>0</v>
      </c>
      <c r="BC53" s="44">
        <f t="shared" si="57"/>
        <v>0</v>
      </c>
      <c r="BD53" s="45">
        <f t="shared" si="58"/>
        <v>0</v>
      </c>
      <c r="BE53" s="46">
        <f t="shared" si="59"/>
        <v>0</v>
      </c>
      <c r="BF53" s="46"/>
    </row>
    <row r="54" spans="2:58" s="31" customFormat="1" ht="12.75" hidden="1">
      <c r="B54" s="32">
        <f t="shared" si="3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1"/>
        <v>0</v>
      </c>
      <c r="Z54" s="39">
        <f>IF(Y54=0,0,LOOKUP(Y54,Bodování!$A$2:$A$101,Bodování!$B$2:$B$101))</f>
        <v>0</v>
      </c>
      <c r="AA54" s="39">
        <f t="shared" si="32"/>
        <v>0</v>
      </c>
      <c r="AB54" s="39">
        <f>IF(AA54=0,0,LOOKUP(AA54,Bodování!$A$2:$A$101,Bodování!$B$2:$B$101))</f>
        <v>0</v>
      </c>
      <c r="AC54" s="40">
        <f t="shared" si="33"/>
      </c>
      <c r="AD54" s="41">
        <f t="shared" si="34"/>
      </c>
      <c r="AE54" s="42"/>
      <c r="AF54" s="5"/>
      <c r="AG54" s="43">
        <f t="shared" si="35"/>
        <v>0</v>
      </c>
      <c r="AH54" s="43">
        <f t="shared" si="36"/>
        <v>0</v>
      </c>
      <c r="AI54" s="43">
        <f t="shared" si="37"/>
        <v>0</v>
      </c>
      <c r="AJ54" s="43">
        <f t="shared" si="38"/>
        <v>0</v>
      </c>
      <c r="AK54" s="43">
        <f t="shared" si="39"/>
        <v>0</v>
      </c>
      <c r="AL54" s="43">
        <f t="shared" si="40"/>
        <v>0</v>
      </c>
      <c r="AM54" s="43">
        <f t="shared" si="41"/>
        <v>0</v>
      </c>
      <c r="AN54" s="43">
        <f t="shared" si="42"/>
        <v>0</v>
      </c>
      <c r="AO54" s="43">
        <f t="shared" si="43"/>
        <v>0</v>
      </c>
      <c r="AP54" s="43">
        <f t="shared" si="44"/>
        <v>0</v>
      </c>
      <c r="AQ54" s="44">
        <f t="shared" si="45"/>
        <v>0</v>
      </c>
      <c r="AR54" s="44">
        <f t="shared" si="46"/>
        <v>10</v>
      </c>
      <c r="AS54" s="43">
        <f t="shared" si="47"/>
        <v>0</v>
      </c>
      <c r="AT54" s="43">
        <f t="shared" si="48"/>
        <v>0</v>
      </c>
      <c r="AU54" s="43">
        <f t="shared" si="49"/>
        <v>0</v>
      </c>
      <c r="AV54" s="43">
        <f t="shared" si="50"/>
        <v>0</v>
      </c>
      <c r="AW54" s="43">
        <f t="shared" si="51"/>
        <v>0</v>
      </c>
      <c r="AX54" s="43">
        <f t="shared" si="52"/>
        <v>0</v>
      </c>
      <c r="AY54" s="43">
        <f t="shared" si="53"/>
        <v>0</v>
      </c>
      <c r="AZ54" s="43">
        <f t="shared" si="54"/>
        <v>0</v>
      </c>
      <c r="BA54" s="43">
        <f t="shared" si="55"/>
        <v>0</v>
      </c>
      <c r="BB54" s="43">
        <f t="shared" si="56"/>
        <v>0</v>
      </c>
      <c r="BC54" s="44">
        <f t="shared" si="57"/>
        <v>0</v>
      </c>
      <c r="BD54" s="45">
        <f t="shared" si="58"/>
        <v>0</v>
      </c>
      <c r="BE54" s="46">
        <f t="shared" si="59"/>
        <v>0</v>
      </c>
      <c r="BF54" s="46"/>
    </row>
    <row r="55" spans="2:58" s="31" customFormat="1" ht="12.75" hidden="1">
      <c r="B55" s="32">
        <f t="shared" si="3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1"/>
        <v>0</v>
      </c>
      <c r="Z55" s="39">
        <f>IF(Y55=0,0,LOOKUP(Y55,Bodování!$A$2:$A$101,Bodování!$B$2:$B$101))</f>
        <v>0</v>
      </c>
      <c r="AA55" s="39">
        <f t="shared" si="32"/>
        <v>0</v>
      </c>
      <c r="AB55" s="39">
        <f>IF(AA55=0,0,LOOKUP(AA55,Bodování!$A$2:$A$101,Bodování!$B$2:$B$101))</f>
        <v>0</v>
      </c>
      <c r="AC55" s="40">
        <f t="shared" si="33"/>
      </c>
      <c r="AD55" s="41">
        <f t="shared" si="34"/>
      </c>
      <c r="AE55" s="42"/>
      <c r="AF55" s="5"/>
      <c r="AG55" s="43">
        <f t="shared" si="35"/>
        <v>0</v>
      </c>
      <c r="AH55" s="43">
        <f t="shared" si="36"/>
        <v>0</v>
      </c>
      <c r="AI55" s="43">
        <f t="shared" si="37"/>
        <v>0</v>
      </c>
      <c r="AJ55" s="43">
        <f t="shared" si="38"/>
        <v>0</v>
      </c>
      <c r="AK55" s="43">
        <f t="shared" si="39"/>
        <v>0</v>
      </c>
      <c r="AL55" s="43">
        <f t="shared" si="40"/>
        <v>0</v>
      </c>
      <c r="AM55" s="43">
        <f t="shared" si="41"/>
        <v>0</v>
      </c>
      <c r="AN55" s="43">
        <f t="shared" si="42"/>
        <v>0</v>
      </c>
      <c r="AO55" s="43">
        <f t="shared" si="43"/>
        <v>0</v>
      </c>
      <c r="AP55" s="43">
        <f t="shared" si="44"/>
        <v>0</v>
      </c>
      <c r="AQ55" s="44">
        <f t="shared" si="45"/>
        <v>0</v>
      </c>
      <c r="AR55" s="44">
        <f t="shared" si="46"/>
        <v>10</v>
      </c>
      <c r="AS55" s="43">
        <f t="shared" si="47"/>
        <v>0</v>
      </c>
      <c r="AT55" s="43">
        <f t="shared" si="48"/>
        <v>0</v>
      </c>
      <c r="AU55" s="43">
        <f t="shared" si="49"/>
        <v>0</v>
      </c>
      <c r="AV55" s="43">
        <f t="shared" si="50"/>
        <v>0</v>
      </c>
      <c r="AW55" s="43">
        <f t="shared" si="51"/>
        <v>0</v>
      </c>
      <c r="AX55" s="43">
        <f t="shared" si="52"/>
        <v>0</v>
      </c>
      <c r="AY55" s="43">
        <f t="shared" si="53"/>
        <v>0</v>
      </c>
      <c r="AZ55" s="43">
        <f t="shared" si="54"/>
        <v>0</v>
      </c>
      <c r="BA55" s="43">
        <f t="shared" si="55"/>
        <v>0</v>
      </c>
      <c r="BB55" s="43">
        <f t="shared" si="56"/>
        <v>0</v>
      </c>
      <c r="BC55" s="44">
        <f t="shared" si="57"/>
        <v>0</v>
      </c>
      <c r="BD55" s="45">
        <f t="shared" si="58"/>
        <v>0</v>
      </c>
      <c r="BE55" s="46">
        <f t="shared" si="59"/>
        <v>0</v>
      </c>
      <c r="BF55" s="46"/>
    </row>
    <row r="56" spans="2:58" s="31" customFormat="1" ht="12.75" hidden="1">
      <c r="B56" s="32">
        <f t="shared" si="3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1"/>
        <v>0</v>
      </c>
      <c r="Z56" s="39">
        <f>IF(Y56=0,0,LOOKUP(Y56,Bodování!$A$2:$A$101,Bodování!$B$2:$B$101))</f>
        <v>0</v>
      </c>
      <c r="AA56" s="39">
        <f t="shared" si="32"/>
        <v>0</v>
      </c>
      <c r="AB56" s="39">
        <f>IF(AA56=0,0,LOOKUP(AA56,Bodování!$A$2:$A$101,Bodování!$B$2:$B$101))</f>
        <v>0</v>
      </c>
      <c r="AC56" s="40">
        <f t="shared" si="33"/>
      </c>
      <c r="AD56" s="41">
        <f t="shared" si="34"/>
      </c>
      <c r="AE56" s="42"/>
      <c r="AF56" s="5"/>
      <c r="AG56" s="43">
        <f t="shared" si="35"/>
        <v>0</v>
      </c>
      <c r="AH56" s="43">
        <f t="shared" si="36"/>
        <v>0</v>
      </c>
      <c r="AI56" s="43">
        <f t="shared" si="37"/>
        <v>0</v>
      </c>
      <c r="AJ56" s="43">
        <f t="shared" si="38"/>
        <v>0</v>
      </c>
      <c r="AK56" s="43">
        <f t="shared" si="39"/>
        <v>0</v>
      </c>
      <c r="AL56" s="43">
        <f t="shared" si="40"/>
        <v>0</v>
      </c>
      <c r="AM56" s="43">
        <f t="shared" si="41"/>
        <v>0</v>
      </c>
      <c r="AN56" s="43">
        <f t="shared" si="42"/>
        <v>0</v>
      </c>
      <c r="AO56" s="43">
        <f t="shared" si="43"/>
        <v>0</v>
      </c>
      <c r="AP56" s="43">
        <f t="shared" si="44"/>
        <v>0</v>
      </c>
      <c r="AQ56" s="44">
        <f t="shared" si="45"/>
        <v>0</v>
      </c>
      <c r="AR56" s="44">
        <f t="shared" si="46"/>
        <v>10</v>
      </c>
      <c r="AS56" s="43">
        <f t="shared" si="47"/>
        <v>0</v>
      </c>
      <c r="AT56" s="43">
        <f t="shared" si="48"/>
        <v>0</v>
      </c>
      <c r="AU56" s="43">
        <f t="shared" si="49"/>
        <v>0</v>
      </c>
      <c r="AV56" s="43">
        <f t="shared" si="50"/>
        <v>0</v>
      </c>
      <c r="AW56" s="43">
        <f t="shared" si="51"/>
        <v>0</v>
      </c>
      <c r="AX56" s="43">
        <f t="shared" si="52"/>
        <v>0</v>
      </c>
      <c r="AY56" s="43">
        <f t="shared" si="53"/>
        <v>0</v>
      </c>
      <c r="AZ56" s="43">
        <f t="shared" si="54"/>
        <v>0</v>
      </c>
      <c r="BA56" s="43">
        <f t="shared" si="55"/>
        <v>0</v>
      </c>
      <c r="BB56" s="43">
        <f t="shared" si="56"/>
        <v>0</v>
      </c>
      <c r="BC56" s="44">
        <f t="shared" si="57"/>
        <v>0</v>
      </c>
      <c r="BD56" s="45">
        <f t="shared" si="58"/>
        <v>0</v>
      </c>
      <c r="BE56" s="46">
        <f t="shared" si="59"/>
        <v>0</v>
      </c>
      <c r="BF56" s="46"/>
    </row>
    <row r="57" spans="2:58" s="31" customFormat="1" ht="12.75" hidden="1">
      <c r="B57" s="32">
        <f t="shared" si="3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1"/>
        <v>0</v>
      </c>
      <c r="Z57" s="39">
        <f>IF(Y57=0,0,LOOKUP(Y57,Bodování!$A$2:$A$101,Bodování!$B$2:$B$101))</f>
        <v>0</v>
      </c>
      <c r="AA57" s="39">
        <f t="shared" si="32"/>
        <v>0</v>
      </c>
      <c r="AB57" s="39">
        <f>IF(AA57=0,0,LOOKUP(AA57,Bodování!$A$2:$A$101,Bodování!$B$2:$B$101))</f>
        <v>0</v>
      </c>
      <c r="AC57" s="40">
        <f t="shared" si="33"/>
      </c>
      <c r="AD57" s="41">
        <f t="shared" si="34"/>
      </c>
      <c r="AE57" s="42"/>
      <c r="AF57" s="5"/>
      <c r="AG57" s="43">
        <f t="shared" si="35"/>
        <v>0</v>
      </c>
      <c r="AH57" s="43">
        <f t="shared" si="36"/>
        <v>0</v>
      </c>
      <c r="AI57" s="43">
        <f t="shared" si="37"/>
        <v>0</v>
      </c>
      <c r="AJ57" s="43">
        <f t="shared" si="38"/>
        <v>0</v>
      </c>
      <c r="AK57" s="43">
        <f t="shared" si="39"/>
        <v>0</v>
      </c>
      <c r="AL57" s="43">
        <f t="shared" si="40"/>
        <v>0</v>
      </c>
      <c r="AM57" s="43">
        <f t="shared" si="41"/>
        <v>0</v>
      </c>
      <c r="AN57" s="43">
        <f t="shared" si="42"/>
        <v>0</v>
      </c>
      <c r="AO57" s="43">
        <f t="shared" si="43"/>
        <v>0</v>
      </c>
      <c r="AP57" s="43">
        <f t="shared" si="44"/>
        <v>0</v>
      </c>
      <c r="AQ57" s="44">
        <f t="shared" si="45"/>
        <v>0</v>
      </c>
      <c r="AR57" s="44">
        <f t="shared" si="46"/>
        <v>10</v>
      </c>
      <c r="AS57" s="43">
        <f t="shared" si="47"/>
        <v>0</v>
      </c>
      <c r="AT57" s="43">
        <f t="shared" si="48"/>
        <v>0</v>
      </c>
      <c r="AU57" s="43">
        <f t="shared" si="49"/>
        <v>0</v>
      </c>
      <c r="AV57" s="43">
        <f t="shared" si="50"/>
        <v>0</v>
      </c>
      <c r="AW57" s="43">
        <f t="shared" si="51"/>
        <v>0</v>
      </c>
      <c r="AX57" s="43">
        <f t="shared" si="52"/>
        <v>0</v>
      </c>
      <c r="AY57" s="43">
        <f t="shared" si="53"/>
        <v>0</v>
      </c>
      <c r="AZ57" s="43">
        <f t="shared" si="54"/>
        <v>0</v>
      </c>
      <c r="BA57" s="43">
        <f t="shared" si="55"/>
        <v>0</v>
      </c>
      <c r="BB57" s="43">
        <f t="shared" si="56"/>
        <v>0</v>
      </c>
      <c r="BC57" s="44">
        <f t="shared" si="57"/>
        <v>0</v>
      </c>
      <c r="BD57" s="45">
        <f t="shared" si="58"/>
        <v>0</v>
      </c>
      <c r="BE57" s="46">
        <f t="shared" si="59"/>
        <v>0</v>
      </c>
      <c r="BF57" s="46"/>
    </row>
    <row r="58" spans="2:58" s="31" customFormat="1" ht="12.75" hidden="1">
      <c r="B58" s="32">
        <f t="shared" si="3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1"/>
        <v>0</v>
      </c>
      <c r="Z58" s="39">
        <f>IF(Y58=0,0,LOOKUP(Y58,Bodování!$A$2:$A$101,Bodování!$B$2:$B$101))</f>
        <v>0</v>
      </c>
      <c r="AA58" s="39">
        <f t="shared" si="32"/>
        <v>0</v>
      </c>
      <c r="AB58" s="39">
        <f>IF(AA58=0,0,LOOKUP(AA58,Bodování!$A$2:$A$101,Bodování!$B$2:$B$101))</f>
        <v>0</v>
      </c>
      <c r="AC58" s="40">
        <f t="shared" si="33"/>
      </c>
      <c r="AD58" s="41">
        <f t="shared" si="34"/>
      </c>
      <c r="AE58" s="42"/>
      <c r="AF58" s="5"/>
      <c r="AG58" s="43">
        <f t="shared" si="35"/>
        <v>0</v>
      </c>
      <c r="AH58" s="43">
        <f t="shared" si="36"/>
        <v>0</v>
      </c>
      <c r="AI58" s="43">
        <f t="shared" si="37"/>
        <v>0</v>
      </c>
      <c r="AJ58" s="43">
        <f t="shared" si="38"/>
        <v>0</v>
      </c>
      <c r="AK58" s="43">
        <f t="shared" si="39"/>
        <v>0</v>
      </c>
      <c r="AL58" s="43">
        <f t="shared" si="40"/>
        <v>0</v>
      </c>
      <c r="AM58" s="43">
        <f t="shared" si="41"/>
        <v>0</v>
      </c>
      <c r="AN58" s="43">
        <f t="shared" si="42"/>
        <v>0</v>
      </c>
      <c r="AO58" s="43">
        <f t="shared" si="43"/>
        <v>0</v>
      </c>
      <c r="AP58" s="43">
        <f t="shared" si="44"/>
        <v>0</v>
      </c>
      <c r="AQ58" s="44">
        <f t="shared" si="45"/>
        <v>0</v>
      </c>
      <c r="AR58" s="44">
        <f t="shared" si="46"/>
        <v>10</v>
      </c>
      <c r="AS58" s="43">
        <f t="shared" si="47"/>
        <v>0</v>
      </c>
      <c r="AT58" s="43">
        <f t="shared" si="48"/>
        <v>0</v>
      </c>
      <c r="AU58" s="43">
        <f t="shared" si="49"/>
        <v>0</v>
      </c>
      <c r="AV58" s="43">
        <f t="shared" si="50"/>
        <v>0</v>
      </c>
      <c r="AW58" s="43">
        <f t="shared" si="51"/>
        <v>0</v>
      </c>
      <c r="AX58" s="43">
        <f t="shared" si="52"/>
        <v>0</v>
      </c>
      <c r="AY58" s="43">
        <f t="shared" si="53"/>
        <v>0</v>
      </c>
      <c r="AZ58" s="43">
        <f t="shared" si="54"/>
        <v>0</v>
      </c>
      <c r="BA58" s="43">
        <f t="shared" si="55"/>
        <v>0</v>
      </c>
      <c r="BB58" s="43">
        <f t="shared" si="56"/>
        <v>0</v>
      </c>
      <c r="BC58" s="44">
        <f t="shared" si="57"/>
        <v>0</v>
      </c>
      <c r="BD58" s="45">
        <f t="shared" si="58"/>
        <v>0</v>
      </c>
      <c r="BE58" s="46">
        <f t="shared" si="59"/>
        <v>0</v>
      </c>
      <c r="BF58" s="46"/>
    </row>
    <row r="59" spans="2:58" s="31" customFormat="1" ht="12.75" hidden="1">
      <c r="B59" s="32">
        <f t="shared" si="3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1"/>
        <v>0</v>
      </c>
      <c r="Z59" s="39">
        <f>IF(Y59=0,0,LOOKUP(Y59,Bodování!$A$2:$A$101,Bodování!$B$2:$B$101))</f>
        <v>0</v>
      </c>
      <c r="AA59" s="39">
        <f t="shared" si="32"/>
        <v>0</v>
      </c>
      <c r="AB59" s="39">
        <f>IF(AA59=0,0,LOOKUP(AA59,Bodování!$A$2:$A$101,Bodování!$B$2:$B$101))</f>
        <v>0</v>
      </c>
      <c r="AC59" s="40">
        <f t="shared" si="33"/>
      </c>
      <c r="AD59" s="41">
        <f t="shared" si="34"/>
      </c>
      <c r="AE59" s="42"/>
      <c r="AF59" s="5"/>
      <c r="AG59" s="43">
        <f t="shared" si="35"/>
        <v>0</v>
      </c>
      <c r="AH59" s="43">
        <f t="shared" si="36"/>
        <v>0</v>
      </c>
      <c r="AI59" s="43">
        <f t="shared" si="37"/>
        <v>0</v>
      </c>
      <c r="AJ59" s="43">
        <f t="shared" si="38"/>
        <v>0</v>
      </c>
      <c r="AK59" s="43">
        <f t="shared" si="39"/>
        <v>0</v>
      </c>
      <c r="AL59" s="43">
        <f t="shared" si="40"/>
        <v>0</v>
      </c>
      <c r="AM59" s="43">
        <f t="shared" si="41"/>
        <v>0</v>
      </c>
      <c r="AN59" s="43">
        <f t="shared" si="42"/>
        <v>0</v>
      </c>
      <c r="AO59" s="43">
        <f t="shared" si="43"/>
        <v>0</v>
      </c>
      <c r="AP59" s="43">
        <f t="shared" si="44"/>
        <v>0</v>
      </c>
      <c r="AQ59" s="44">
        <f t="shared" si="45"/>
        <v>0</v>
      </c>
      <c r="AR59" s="44">
        <f t="shared" si="46"/>
        <v>10</v>
      </c>
      <c r="AS59" s="43">
        <f t="shared" si="47"/>
        <v>0</v>
      </c>
      <c r="AT59" s="43">
        <f t="shared" si="48"/>
        <v>0</v>
      </c>
      <c r="AU59" s="43">
        <f t="shared" si="49"/>
        <v>0</v>
      </c>
      <c r="AV59" s="43">
        <f t="shared" si="50"/>
        <v>0</v>
      </c>
      <c r="AW59" s="43">
        <f t="shared" si="51"/>
        <v>0</v>
      </c>
      <c r="AX59" s="43">
        <f t="shared" si="52"/>
        <v>0</v>
      </c>
      <c r="AY59" s="43">
        <f t="shared" si="53"/>
        <v>0</v>
      </c>
      <c r="AZ59" s="43">
        <f t="shared" si="54"/>
        <v>0</v>
      </c>
      <c r="BA59" s="43">
        <f t="shared" si="55"/>
        <v>0</v>
      </c>
      <c r="BB59" s="43">
        <f t="shared" si="56"/>
        <v>0</v>
      </c>
      <c r="BC59" s="44">
        <f t="shared" si="57"/>
        <v>0</v>
      </c>
      <c r="BD59" s="45">
        <f t="shared" si="58"/>
        <v>0</v>
      </c>
      <c r="BE59" s="46">
        <f t="shared" si="59"/>
        <v>0</v>
      </c>
      <c r="BF59" s="46"/>
    </row>
    <row r="60" spans="2:58" s="31" customFormat="1" ht="12.75" hidden="1">
      <c r="B60" s="32">
        <f t="shared" si="3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1"/>
        <v>0</v>
      </c>
      <c r="Z60" s="39">
        <f>IF(Y60=0,0,LOOKUP(Y60,Bodování!$A$2:$A$101,Bodování!$B$2:$B$101))</f>
        <v>0</v>
      </c>
      <c r="AA60" s="39">
        <f t="shared" si="32"/>
        <v>0</v>
      </c>
      <c r="AB60" s="39">
        <f>IF(AA60=0,0,LOOKUP(AA60,Bodování!$A$2:$A$101,Bodování!$B$2:$B$101))</f>
        <v>0</v>
      </c>
      <c r="AC60" s="40">
        <f t="shared" si="33"/>
      </c>
      <c r="AD60" s="41">
        <f t="shared" si="34"/>
      </c>
      <c r="AE60" s="42"/>
      <c r="AF60" s="5"/>
      <c r="AG60" s="43">
        <f t="shared" si="35"/>
        <v>0</v>
      </c>
      <c r="AH60" s="43">
        <f t="shared" si="36"/>
        <v>0</v>
      </c>
      <c r="AI60" s="43">
        <f t="shared" si="37"/>
        <v>0</v>
      </c>
      <c r="AJ60" s="43">
        <f t="shared" si="38"/>
        <v>0</v>
      </c>
      <c r="AK60" s="43">
        <f t="shared" si="39"/>
        <v>0</v>
      </c>
      <c r="AL60" s="43">
        <f t="shared" si="40"/>
        <v>0</v>
      </c>
      <c r="AM60" s="43">
        <f t="shared" si="41"/>
        <v>0</v>
      </c>
      <c r="AN60" s="43">
        <f t="shared" si="42"/>
        <v>0</v>
      </c>
      <c r="AO60" s="43">
        <f t="shared" si="43"/>
        <v>0</v>
      </c>
      <c r="AP60" s="43">
        <f t="shared" si="44"/>
        <v>0</v>
      </c>
      <c r="AQ60" s="44">
        <f t="shared" si="45"/>
        <v>0</v>
      </c>
      <c r="AR60" s="44">
        <f t="shared" si="46"/>
        <v>10</v>
      </c>
      <c r="AS60" s="43">
        <f t="shared" si="47"/>
        <v>0</v>
      </c>
      <c r="AT60" s="43">
        <f t="shared" si="48"/>
        <v>0</v>
      </c>
      <c r="AU60" s="43">
        <f t="shared" si="49"/>
        <v>0</v>
      </c>
      <c r="AV60" s="43">
        <f t="shared" si="50"/>
        <v>0</v>
      </c>
      <c r="AW60" s="43">
        <f t="shared" si="51"/>
        <v>0</v>
      </c>
      <c r="AX60" s="43">
        <f t="shared" si="52"/>
        <v>0</v>
      </c>
      <c r="AY60" s="43">
        <f t="shared" si="53"/>
        <v>0</v>
      </c>
      <c r="AZ60" s="43">
        <f t="shared" si="54"/>
        <v>0</v>
      </c>
      <c r="BA60" s="43">
        <f t="shared" si="55"/>
        <v>0</v>
      </c>
      <c r="BB60" s="43">
        <f t="shared" si="56"/>
        <v>0</v>
      </c>
      <c r="BC60" s="44">
        <f t="shared" si="57"/>
        <v>0</v>
      </c>
      <c r="BD60" s="45">
        <f t="shared" si="58"/>
        <v>0</v>
      </c>
      <c r="BE60" s="46">
        <f t="shared" si="5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57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63" t="s">
        <v>32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E9:AE10"/>
    <mergeCell ref="W9:X9"/>
    <mergeCell ref="Y9:Z9"/>
    <mergeCell ref="AA9:AB9"/>
    <mergeCell ref="AC9:AD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600" verticalDpi="600" orientation="landscape" paperSize="9" scale="76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B2:BF69"/>
  <sheetViews>
    <sheetView zoomScale="75" zoomScaleNormal="75" workbookViewId="0" topLeftCell="A1">
      <selection activeCell="D85" sqref="D85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62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4" t="s">
        <v>3</v>
      </c>
      <c r="C9" s="79" t="s">
        <v>4</v>
      </c>
      <c r="D9" s="80" t="s">
        <v>5</v>
      </c>
      <c r="E9" s="78" t="s">
        <v>6</v>
      </c>
      <c r="F9" s="78"/>
      <c r="G9" s="75" t="s">
        <v>7</v>
      </c>
      <c r="H9" s="75"/>
      <c r="I9" s="78" t="s">
        <v>8</v>
      </c>
      <c r="J9" s="78"/>
      <c r="K9" s="75" t="s">
        <v>9</v>
      </c>
      <c r="L9" s="75"/>
      <c r="M9" s="78" t="s">
        <v>10</v>
      </c>
      <c r="N9" s="78"/>
      <c r="O9" s="75" t="s">
        <v>11</v>
      </c>
      <c r="P9" s="75"/>
      <c r="Q9" s="78" t="s">
        <v>12</v>
      </c>
      <c r="R9" s="78"/>
      <c r="S9" s="75" t="s">
        <v>13</v>
      </c>
      <c r="T9" s="75"/>
      <c r="U9" s="78" t="s">
        <v>14</v>
      </c>
      <c r="V9" s="78"/>
      <c r="W9" s="75" t="s">
        <v>15</v>
      </c>
      <c r="X9" s="75"/>
      <c r="Y9" s="76" t="s">
        <v>16</v>
      </c>
      <c r="Z9" s="76"/>
      <c r="AA9" s="76" t="s">
        <v>16</v>
      </c>
      <c r="AB9" s="76"/>
      <c r="AC9" s="77" t="s">
        <v>17</v>
      </c>
      <c r="AD9" s="77"/>
      <c r="AE9" s="74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4"/>
      <c r="C10" s="79"/>
      <c r="D10" s="80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4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5</v>
      </c>
      <c r="BE10" s="24" t="s">
        <v>23</v>
      </c>
    </row>
    <row r="11" spans="2:58" s="31" customFormat="1" ht="12.75">
      <c r="B11" s="32">
        <v>1</v>
      </c>
      <c r="C11" s="69" t="s">
        <v>40</v>
      </c>
      <c r="D11" s="70" t="s">
        <v>36</v>
      </c>
      <c r="E11" s="35">
        <v>1</v>
      </c>
      <c r="F11" s="36">
        <f>IF(E11=0,0,IF(E11="",0,LOOKUP(E11,Bodování!$A$2:$A$101,Bodování!$B$2:$B$101)))</f>
        <v>50</v>
      </c>
      <c r="G11" s="37">
        <v>1</v>
      </c>
      <c r="H11" s="38">
        <f>IF(G11=0,0,IF(G11="",0,LOOKUP(G11,Bodování!$A$2:$A$101,Bodování!$B$2:$B$101)))</f>
        <v>50</v>
      </c>
      <c r="I11" s="35">
        <v>1</v>
      </c>
      <c r="J11" s="36">
        <f>IF(I11=0,0,IF(I11="",0,LOOKUP(I11,Bodování!$A$2:$A$101,Bodování!$B$2:$B$101)))</f>
        <v>50</v>
      </c>
      <c r="K11" s="37">
        <v>1</v>
      </c>
      <c r="L11" s="38">
        <f>IF(K11=0,0,IF(K11="",0,LOOKUP(K11,Bodování!$A$2:$A$101,Bodování!$B$2:$B$101)))</f>
        <v>50</v>
      </c>
      <c r="M11" s="35">
        <v>1</v>
      </c>
      <c r="N11" s="36">
        <f>IF(M11=0,0,IF(M11="",0,LOOKUP(M11,Bodování!$A$2:$A$101,Bodování!$B$2:$B$101)))</f>
        <v>50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f>IF(BE11&lt;7,0,AQ11)</f>
        <v>0</v>
      </c>
      <c r="Z11" s="39">
        <f>IF(Y11=0,0,LOOKUP(Y11,Bodování!$A$2:$A$101,Bodování!$B$2:$B$101))</f>
        <v>0</v>
      </c>
      <c r="AA11" s="39">
        <f>IF(BE11&lt;10,0,IF(AR11&gt;1,AQ11,BC11))</f>
        <v>0</v>
      </c>
      <c r="AB11" s="39">
        <f>IF(AA11=0,0,LOOKUP(AA11,Bodování!$A$2:$A$101,Bodování!$B$2:$B$101))</f>
        <v>0</v>
      </c>
      <c r="AC11" s="40">
        <f>IF(C11&gt;0,E11+G11+I11+K11+M11+O11+Q11+S11+U11+W11-Y11-AA11,"")</f>
        <v>6</v>
      </c>
      <c r="AD11" s="41">
        <f>IF(C11&gt;0,F11+H11+J11+L11+N11+P11+R11+T11+V11+X11-Z11-AB11,"")</f>
        <v>300</v>
      </c>
      <c r="AE11" s="42">
        <v>1</v>
      </c>
      <c r="AF11" s="5"/>
      <c r="AG11" s="43">
        <f>E11</f>
        <v>1</v>
      </c>
      <c r="AH11" s="43">
        <f>G11</f>
        <v>1</v>
      </c>
      <c r="AI11" s="43">
        <f>I11</f>
        <v>1</v>
      </c>
      <c r="AJ11" s="43">
        <f>K11</f>
        <v>1</v>
      </c>
      <c r="AK11" s="43">
        <f>M11</f>
        <v>1</v>
      </c>
      <c r="AL11" s="43">
        <f>O11</f>
        <v>1</v>
      </c>
      <c r="AM11" s="43">
        <f>Q11</f>
        <v>0</v>
      </c>
      <c r="AN11" s="43">
        <f>S11</f>
        <v>0</v>
      </c>
      <c r="AO11" s="43">
        <f>U11</f>
        <v>0</v>
      </c>
      <c r="AP11" s="43">
        <f>W11</f>
        <v>0</v>
      </c>
      <c r="AQ11" s="44">
        <f>MAX(AG11:AP11)</f>
        <v>1</v>
      </c>
      <c r="AR11" s="44">
        <f>COUNTIF(AG11:AP11,AQ11)</f>
        <v>6</v>
      </c>
      <c r="AS11" s="43">
        <f>IF(AQ11=AG11,0,AG11)</f>
        <v>0</v>
      </c>
      <c r="AT11" s="43">
        <f>IF(AQ11=AH11,0,AH11)</f>
        <v>0</v>
      </c>
      <c r="AU11" s="43">
        <f>IF(AQ11=AI11,0,AI11)</f>
        <v>0</v>
      </c>
      <c r="AV11" s="43">
        <f>IF(AQ11=AJ11,0,AJ11)</f>
        <v>0</v>
      </c>
      <c r="AW11" s="43">
        <f>IF(AQ11=AK11,0,AK11)</f>
        <v>0</v>
      </c>
      <c r="AX11" s="43">
        <f>IF(AQ11=AL11,0,AL11)</f>
        <v>0</v>
      </c>
      <c r="AY11" s="43">
        <f>IF(AQ11=AM11,0,AM11)</f>
        <v>0</v>
      </c>
      <c r="AZ11" s="43">
        <f>IF(AQ11=AN11,0,AN11)</f>
        <v>0</v>
      </c>
      <c r="BA11" s="43">
        <f>IF(AQ11=AO11,0,AO11)</f>
        <v>0</v>
      </c>
      <c r="BB11" s="43">
        <f>IF(AQ11=AP11,0,AP11)</f>
        <v>0</v>
      </c>
      <c r="BC11" s="44">
        <f>MAX(AS11:BB11)</f>
        <v>0</v>
      </c>
      <c r="BD11" s="45">
        <f>IF(C11="",0,1)</f>
        <v>1</v>
      </c>
      <c r="BE11" s="46">
        <f>10-(COUNTIF(AG11:AP11,0))</f>
        <v>6</v>
      </c>
      <c r="BF11" s="46"/>
    </row>
    <row r="12" spans="2:58" s="31" customFormat="1" ht="12.75">
      <c r="B12" s="32">
        <v>2</v>
      </c>
      <c r="C12" s="69" t="s">
        <v>70</v>
      </c>
      <c r="D12" s="34"/>
      <c r="E12" s="35"/>
      <c r="F12" s="36">
        <f>IF(E12=0,0,IF(E12="",0,LOOKUP(E12,Bodování!$A$2:$A$101,Bodování!$B$2:$B$101)))</f>
        <v>0</v>
      </c>
      <c r="G12" s="37"/>
      <c r="H12" s="38">
        <f>IF(G12=0,0,IF(G12="",0,LOOKUP(G12,Bodování!$A$2:$A$101,Bodování!$B$2:$B$101)))</f>
        <v>0</v>
      </c>
      <c r="I12" s="35">
        <v>2</v>
      </c>
      <c r="J12" s="36">
        <f>IF(I12=0,0,IF(I12="",0,LOOKUP(I12,Bodování!$A$2:$A$101,Bodování!$B$2:$B$101)))</f>
        <v>49</v>
      </c>
      <c r="K12" s="37"/>
      <c r="L12" s="38">
        <f>IF(K12=0,0,IF(K12="",0,LOOKUP(K12,Bodování!$A$2:$A$101,Bodování!$B$2:$B$101)))</f>
        <v>0</v>
      </c>
      <c r="M12" s="35"/>
      <c r="N12" s="36">
        <f>IF(M12=0,0,IF(M12="",0,LOOKUP(M12,Bodování!$A$2:$A$101,Bodování!$B$2:$B$101)))</f>
        <v>0</v>
      </c>
      <c r="O12" s="37">
        <v>2</v>
      </c>
      <c r="P12" s="38">
        <f>IF(O12=0,0,IF(O12="",0,LOOKUP(O12,Bodování!$A$2:$A$101,Bodování!$B$2:$B$101)))</f>
        <v>49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>IF(BE12&lt;7,0,AQ12)</f>
        <v>0</v>
      </c>
      <c r="Z12" s="39">
        <f>IF(Y12=0,0,LOOKUP(Y12,Bodování!$A$2:$A$101,Bodování!$B$2:$B$101))</f>
        <v>0</v>
      </c>
      <c r="AA12" s="39">
        <f>IF(BE12&lt;10,0,IF(AR12&gt;1,AQ12,BC12))</f>
        <v>0</v>
      </c>
      <c r="AB12" s="39">
        <f>IF(AA12=0,0,LOOKUP(AA12,Bodování!$A$2:$A$101,Bodování!$B$2:$B$101))</f>
        <v>0</v>
      </c>
      <c r="AC12" s="40">
        <f>IF(C12&gt;0,E12+G12+I12+K12+M12+O12+Q12+S12+U12+W12-Y12-AA12,"")</f>
        <v>4</v>
      </c>
      <c r="AD12" s="41">
        <f>IF(C12&gt;0,F12+H12+J12+L12+N12+P12+R12+T12+V12+X12-Z12-AB12,"")</f>
        <v>98</v>
      </c>
      <c r="AE12" s="42">
        <v>2</v>
      </c>
      <c r="AF12" s="5"/>
      <c r="AG12" s="43">
        <f>E12</f>
        <v>0</v>
      </c>
      <c r="AH12" s="43">
        <f>G12</f>
        <v>0</v>
      </c>
      <c r="AI12" s="43">
        <f>I12</f>
        <v>2</v>
      </c>
      <c r="AJ12" s="43">
        <f>K12</f>
        <v>0</v>
      </c>
      <c r="AK12" s="43">
        <f>M12</f>
        <v>0</v>
      </c>
      <c r="AL12" s="43">
        <f>O12</f>
        <v>2</v>
      </c>
      <c r="AM12" s="43">
        <f>Q12</f>
        <v>0</v>
      </c>
      <c r="AN12" s="43">
        <f>S12</f>
        <v>0</v>
      </c>
      <c r="AO12" s="43">
        <f>U12</f>
        <v>0</v>
      </c>
      <c r="AP12" s="43">
        <f>W12</f>
        <v>0</v>
      </c>
      <c r="AQ12" s="44">
        <f>MAX(AG12:AP12)</f>
        <v>2</v>
      </c>
      <c r="AR12" s="44">
        <f>COUNTIF(AG12:AP12,AQ12)</f>
        <v>2</v>
      </c>
      <c r="AS12" s="43">
        <f>IF(AQ12=AG12,0,AG12)</f>
        <v>0</v>
      </c>
      <c r="AT12" s="43">
        <f>IF(AQ12=AH12,0,AH12)</f>
        <v>0</v>
      </c>
      <c r="AU12" s="43">
        <f>IF(AQ12=AI12,0,AI12)</f>
        <v>0</v>
      </c>
      <c r="AV12" s="43">
        <f>IF(AQ12=AJ12,0,AJ12)</f>
        <v>0</v>
      </c>
      <c r="AW12" s="43">
        <f>IF(AQ12=AK12,0,AK12)</f>
        <v>0</v>
      </c>
      <c r="AX12" s="43">
        <f>IF(AQ12=AL12,0,AL12)</f>
        <v>0</v>
      </c>
      <c r="AY12" s="43">
        <f>IF(AQ12=AM12,0,AM12)</f>
        <v>0</v>
      </c>
      <c r="AZ12" s="43">
        <f>IF(AQ12=AN12,0,AN12)</f>
        <v>0</v>
      </c>
      <c r="BA12" s="43">
        <f>IF(AQ12=AO12,0,AO12)</f>
        <v>0</v>
      </c>
      <c r="BB12" s="43">
        <f>IF(AQ12=AP12,0,AP12)</f>
        <v>0</v>
      </c>
      <c r="BC12" s="44">
        <f>MAX(AS12:BB12)</f>
        <v>0</v>
      </c>
      <c r="BD12" s="45">
        <f>IF(C12="",0,1)</f>
        <v>1</v>
      </c>
      <c r="BE12" s="46">
        <f>10-(COUNTIF(AG12:AP12,0))</f>
        <v>2</v>
      </c>
      <c r="BF12" s="46"/>
    </row>
    <row r="13" spans="2:58" s="31" customFormat="1" ht="12.75">
      <c r="B13" s="32">
        <v>3</v>
      </c>
      <c r="C13" s="69" t="s">
        <v>59</v>
      </c>
      <c r="D13" s="34"/>
      <c r="E13" s="35"/>
      <c r="F13" s="36">
        <f>IF(E13=0,0,IF(E13="",0,LOOKUP(E13,Bodování!$A$2:$A$101,Bodování!$B$2:$B$101)))</f>
        <v>0</v>
      </c>
      <c r="G13" s="37">
        <v>2</v>
      </c>
      <c r="H13" s="38">
        <f>IF(G13=0,0,IF(G13="",0,LOOKUP(G13,Bodování!$A$2:$A$101,Bodování!$B$2:$B$101)))</f>
        <v>49</v>
      </c>
      <c r="I13" s="35"/>
      <c r="J13" s="36">
        <f>IF(I13=0,0,IF(I13="",0,LOOKUP(I13,Bodování!$A$2:$A$101,Bodování!$B$2:$B$101)))</f>
        <v>0</v>
      </c>
      <c r="K13" s="37"/>
      <c r="L13" s="38">
        <f>IF(K13=0,0,IF(K13="",0,LOOKUP(K13,Bodování!$A$2:$A$101,Bodování!$B$2:$B$101)))</f>
        <v>0</v>
      </c>
      <c r="M13" s="35"/>
      <c r="N13" s="36">
        <f>IF(M13=0,0,IF(M13="",0,LOOKUP(M13,Bodování!$A$2:$A$101,Bodování!$B$2:$B$101)))</f>
        <v>0</v>
      </c>
      <c r="O13" s="37">
        <v>3</v>
      </c>
      <c r="P13" s="38">
        <f>IF(O13=0,0,IF(O13="",0,LOOKUP(O13,Bodování!$A$2:$A$101,Bodování!$B$2:$B$101)))</f>
        <v>48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>IF(BE13&lt;7,0,AQ13)</f>
        <v>0</v>
      </c>
      <c r="Z13" s="39">
        <f>IF(Y13=0,0,LOOKUP(Y13,Bodování!$A$2:$A$101,Bodování!$B$2:$B$101))</f>
        <v>0</v>
      </c>
      <c r="AA13" s="39">
        <f>IF(BE13&lt;10,0,IF(AR13&gt;1,AQ13,BC13))</f>
        <v>0</v>
      </c>
      <c r="AB13" s="39">
        <f>IF(AA13=0,0,LOOKUP(AA13,Bodování!$A$2:$A$101,Bodování!$B$2:$B$101))</f>
        <v>0</v>
      </c>
      <c r="AC13" s="40">
        <f>IF(C13&gt;0,E13+G13+I13+K13+M13+O13+Q13+S13+U13+W13-Y13-AA13,"")</f>
        <v>5</v>
      </c>
      <c r="AD13" s="41">
        <f>IF(C13&gt;0,F13+H13+J13+L13+N13+P13+R13+T13+V13+X13-Z13-AB13,"")</f>
        <v>97</v>
      </c>
      <c r="AE13" s="42">
        <v>3</v>
      </c>
      <c r="AF13" s="5"/>
      <c r="AG13" s="43">
        <f>E13</f>
        <v>0</v>
      </c>
      <c r="AH13" s="43">
        <f>G13</f>
        <v>2</v>
      </c>
      <c r="AI13" s="43">
        <f>I13</f>
        <v>0</v>
      </c>
      <c r="AJ13" s="43">
        <f>K13</f>
        <v>0</v>
      </c>
      <c r="AK13" s="43">
        <f>M13</f>
        <v>0</v>
      </c>
      <c r="AL13" s="43">
        <f>O13</f>
        <v>3</v>
      </c>
      <c r="AM13" s="43">
        <f>Q13</f>
        <v>0</v>
      </c>
      <c r="AN13" s="43">
        <f>S13</f>
        <v>0</v>
      </c>
      <c r="AO13" s="43">
        <f>U13</f>
        <v>0</v>
      </c>
      <c r="AP13" s="43">
        <f>W13</f>
        <v>0</v>
      </c>
      <c r="AQ13" s="44">
        <f>MAX(AG13:AP13)</f>
        <v>3</v>
      </c>
      <c r="AR13" s="44">
        <f>COUNTIF(AG13:AP13,AQ13)</f>
        <v>1</v>
      </c>
      <c r="AS13" s="43">
        <f>IF(AQ13=AG13,0,AG13)</f>
        <v>0</v>
      </c>
      <c r="AT13" s="43">
        <f>IF(AQ13=AH13,0,AH13)</f>
        <v>2</v>
      </c>
      <c r="AU13" s="43">
        <f>IF(AQ13=AI13,0,AI13)</f>
        <v>0</v>
      </c>
      <c r="AV13" s="43">
        <f>IF(AQ13=AJ13,0,AJ13)</f>
        <v>0</v>
      </c>
      <c r="AW13" s="43">
        <f>IF(AQ13=AK13,0,AK13)</f>
        <v>0</v>
      </c>
      <c r="AX13" s="43">
        <f>IF(AQ13=AL13,0,AL13)</f>
        <v>0</v>
      </c>
      <c r="AY13" s="43">
        <f>IF(AQ13=AM13,0,AM13)</f>
        <v>0</v>
      </c>
      <c r="AZ13" s="43">
        <f>IF(AQ13=AN13,0,AN13)</f>
        <v>0</v>
      </c>
      <c r="BA13" s="43">
        <f>IF(AQ13=AO13,0,AO13)</f>
        <v>0</v>
      </c>
      <c r="BB13" s="43">
        <f>IF(AQ13=AP13,0,AP13)</f>
        <v>0</v>
      </c>
      <c r="BC13" s="44">
        <f>MAX(AS13:BB13)</f>
        <v>2</v>
      </c>
      <c r="BD13" s="45">
        <f>IF(C13="",0,1)</f>
        <v>1</v>
      </c>
      <c r="BE13" s="46">
        <f>10-(COUNTIF(AG13:AP13,0))</f>
        <v>2</v>
      </c>
      <c r="BF13" s="46"/>
    </row>
    <row r="14" spans="2:58" s="31" customFormat="1" ht="12.75">
      <c r="B14" s="32">
        <v>4</v>
      </c>
      <c r="C14" s="69" t="s">
        <v>42</v>
      </c>
      <c r="D14" s="70" t="s">
        <v>24</v>
      </c>
      <c r="E14" s="35">
        <v>2</v>
      </c>
      <c r="F14" s="36">
        <f>IF(E14=0,0,IF(E14="",0,LOOKUP(E14,Bodování!$A$2:$A$101,Bodování!$B$2:$B$101)))</f>
        <v>49</v>
      </c>
      <c r="G14" s="37"/>
      <c r="H14" s="38">
        <f>IF(G14=0,0,IF(G14="",0,LOOKUP(G14,Bodování!$A$2:$A$101,Bodování!$B$2:$B$101)))</f>
        <v>0</v>
      </c>
      <c r="I14" s="35"/>
      <c r="J14" s="36">
        <f>IF(I14=0,0,IF(I14="",0,LOOKUP(I14,Bodování!$A$2:$A$101,Bodování!$B$2:$B$101)))</f>
        <v>0</v>
      </c>
      <c r="K14" s="37"/>
      <c r="L14" s="38">
        <f>IF(K14=0,0,IF(K14="",0,LOOKUP(K14,Bodování!$A$2:$A$101,Bodování!$B$2:$B$101)))</f>
        <v>0</v>
      </c>
      <c r="M14" s="35"/>
      <c r="N14" s="36">
        <f>IF(M14=0,0,IF(M14="",0,LOOKUP(M14,Bodování!$A$2:$A$101,Bodování!$B$2:$B$101)))</f>
        <v>0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>IF(BE14&lt;7,0,AQ14)</f>
        <v>0</v>
      </c>
      <c r="Z14" s="39">
        <f>IF(Y14=0,0,LOOKUP(Y14,Bodování!$A$2:$A$101,Bodování!$B$2:$B$101))</f>
        <v>0</v>
      </c>
      <c r="AA14" s="39">
        <f>IF(BE14&lt;10,0,IF(AR14&gt;1,AQ14,BC14))</f>
        <v>0</v>
      </c>
      <c r="AB14" s="39">
        <f>IF(AA14=0,0,LOOKUP(AA14,Bodování!$A$2:$A$101,Bodování!$B$2:$B$101))</f>
        <v>0</v>
      </c>
      <c r="AC14" s="40">
        <f>IF(C14&gt;0,E14+G14+I14+K14+M14+O14+Q14+S14+U14+W14-Y14-AA14,"")</f>
        <v>2</v>
      </c>
      <c r="AD14" s="41">
        <f>IF(C14&gt;0,F14+H14+J14+L14+N14+P14+R14+T14+V14+X14-Z14-AB14,"")</f>
        <v>49</v>
      </c>
      <c r="AE14" s="42">
        <v>4</v>
      </c>
      <c r="AF14" s="5"/>
      <c r="AG14" s="43">
        <f>E14</f>
        <v>2</v>
      </c>
      <c r="AH14" s="43">
        <f>G14</f>
        <v>0</v>
      </c>
      <c r="AI14" s="43">
        <f>I14</f>
        <v>0</v>
      </c>
      <c r="AJ14" s="43">
        <f>K14</f>
        <v>0</v>
      </c>
      <c r="AK14" s="43">
        <f>M14</f>
        <v>0</v>
      </c>
      <c r="AL14" s="43">
        <f>O14</f>
        <v>0</v>
      </c>
      <c r="AM14" s="43">
        <f>Q14</f>
        <v>0</v>
      </c>
      <c r="AN14" s="43">
        <f>S14</f>
        <v>0</v>
      </c>
      <c r="AO14" s="43">
        <f>U14</f>
        <v>0</v>
      </c>
      <c r="AP14" s="43">
        <f>W14</f>
        <v>0</v>
      </c>
      <c r="AQ14" s="44">
        <f>MAX(AG14:AP14)</f>
        <v>2</v>
      </c>
      <c r="AR14" s="44">
        <f>COUNTIF(AG14:AP14,AQ14)</f>
        <v>1</v>
      </c>
      <c r="AS14" s="43">
        <f>IF(AQ14=AG14,0,AG14)</f>
        <v>0</v>
      </c>
      <c r="AT14" s="43">
        <f>IF(AQ14=AH14,0,AH14)</f>
        <v>0</v>
      </c>
      <c r="AU14" s="43">
        <f>IF(AQ14=AI14,0,AI14)</f>
        <v>0</v>
      </c>
      <c r="AV14" s="43">
        <f>IF(AQ14=AJ14,0,AJ14)</f>
        <v>0</v>
      </c>
      <c r="AW14" s="43">
        <f>IF(AQ14=AK14,0,AK14)</f>
        <v>0</v>
      </c>
      <c r="AX14" s="43">
        <f>IF(AQ14=AL14,0,AL14)</f>
        <v>0</v>
      </c>
      <c r="AY14" s="43">
        <f>IF(AQ14=AM14,0,AM14)</f>
        <v>0</v>
      </c>
      <c r="AZ14" s="43">
        <f>IF(AQ14=AN14,0,AN14)</f>
        <v>0</v>
      </c>
      <c r="BA14" s="43">
        <f>IF(AQ14=AO14,0,AO14)</f>
        <v>0</v>
      </c>
      <c r="BB14" s="43">
        <f>IF(AQ14=AP14,0,AP14)</f>
        <v>0</v>
      </c>
      <c r="BC14" s="44">
        <f>MAX(AS14:BB14)</f>
        <v>0</v>
      </c>
      <c r="BD14" s="45">
        <f>IF(C14="",0,1)</f>
        <v>1</v>
      </c>
      <c r="BE14" s="46">
        <f>10-(COUNTIF(AG14:AP14,0))</f>
        <v>1</v>
      </c>
      <c r="BF14" s="46"/>
    </row>
    <row r="15" spans="2:58" s="31" customFormat="1" ht="12.75">
      <c r="B15" s="32">
        <v>5</v>
      </c>
      <c r="C15" s="69" t="s">
        <v>60</v>
      </c>
      <c r="D15" s="70" t="s">
        <v>24</v>
      </c>
      <c r="E15" s="35">
        <v>3</v>
      </c>
      <c r="F15" s="36">
        <f>IF(E15=0,0,IF(E15="",0,LOOKUP(E15,Bodování!$A$2:$A$101,Bodování!$B$2:$B$101)))</f>
        <v>48</v>
      </c>
      <c r="G15" s="37"/>
      <c r="H15" s="38">
        <f>IF(G15=0,0,IF(G15="",0,LOOKUP(G15,Bodování!$A$2:$A$101,Bodování!$B$2:$B$101)))</f>
        <v>0</v>
      </c>
      <c r="I15" s="35"/>
      <c r="J15" s="36">
        <f>IF(I15=0,0,IF(I15="",0,LOOKUP(I15,Bodování!$A$2:$A$101,Bodování!$B$2:$B$101)))</f>
        <v>0</v>
      </c>
      <c r="K15" s="37"/>
      <c r="L15" s="38">
        <f>IF(K15=0,0,IF(K15="",0,LOOKUP(K15,Bodování!$A$2:$A$101,Bodování!$B$2:$B$101)))</f>
        <v>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>IF(BE15&lt;7,0,AQ15)</f>
        <v>0</v>
      </c>
      <c r="Z15" s="39">
        <f>IF(Y15=0,0,LOOKUP(Y15,Bodování!$A$2:$A$101,Bodování!$B$2:$B$101))</f>
        <v>0</v>
      </c>
      <c r="AA15" s="39">
        <f>IF(BE15&lt;10,0,IF(AR15&gt;1,AQ15,BC15))</f>
        <v>0</v>
      </c>
      <c r="AB15" s="39">
        <f>IF(AA15=0,0,LOOKUP(AA15,Bodování!$A$2:$A$101,Bodování!$B$2:$B$101))</f>
        <v>0</v>
      </c>
      <c r="AC15" s="40">
        <f>IF(C15&gt;0,E15+G15+I15+K15+M15+O15+Q15+S15+U15+W15-Y15-AA15,"")</f>
        <v>3</v>
      </c>
      <c r="AD15" s="41">
        <f>IF(C15&gt;0,F15+H15+J15+L15+N15+P15+R15+T15+V15+X15-Z15-AB15,"")</f>
        <v>48</v>
      </c>
      <c r="AE15" s="42">
        <v>5</v>
      </c>
      <c r="AF15" s="5"/>
      <c r="AG15" s="43">
        <f>E15</f>
        <v>3</v>
      </c>
      <c r="AH15" s="43">
        <f>G15</f>
        <v>0</v>
      </c>
      <c r="AI15" s="43">
        <f>I15</f>
        <v>0</v>
      </c>
      <c r="AJ15" s="43">
        <f>K15</f>
        <v>0</v>
      </c>
      <c r="AK15" s="43">
        <f>M15</f>
        <v>0</v>
      </c>
      <c r="AL15" s="43">
        <f>O15</f>
        <v>0</v>
      </c>
      <c r="AM15" s="43">
        <f>Q15</f>
        <v>0</v>
      </c>
      <c r="AN15" s="43">
        <f>S15</f>
        <v>0</v>
      </c>
      <c r="AO15" s="43">
        <f>U15</f>
        <v>0</v>
      </c>
      <c r="AP15" s="43">
        <f>W15</f>
        <v>0</v>
      </c>
      <c r="AQ15" s="44">
        <f>MAX(AG15:AP15)</f>
        <v>3</v>
      </c>
      <c r="AR15" s="44">
        <f>COUNTIF(AG15:AP15,AQ15)</f>
        <v>1</v>
      </c>
      <c r="AS15" s="43">
        <f>IF(AQ15=AG15,0,AG15)</f>
        <v>0</v>
      </c>
      <c r="AT15" s="43">
        <f>IF(AQ15=AH15,0,AH15)</f>
        <v>0</v>
      </c>
      <c r="AU15" s="43">
        <f>IF(AQ15=AI15,0,AI15)</f>
        <v>0</v>
      </c>
      <c r="AV15" s="43">
        <f>IF(AQ15=AJ15,0,AJ15)</f>
        <v>0</v>
      </c>
      <c r="AW15" s="43">
        <f>IF(AQ15=AK15,0,AK15)</f>
        <v>0</v>
      </c>
      <c r="AX15" s="43">
        <f>IF(AQ15=AL15,0,AL15)</f>
        <v>0</v>
      </c>
      <c r="AY15" s="43">
        <f>IF(AQ15=AM15,0,AM15)</f>
        <v>0</v>
      </c>
      <c r="AZ15" s="43">
        <f>IF(AQ15=AN15,0,AN15)</f>
        <v>0</v>
      </c>
      <c r="BA15" s="43">
        <f>IF(AQ15=AO15,0,AO15)</f>
        <v>0</v>
      </c>
      <c r="BB15" s="43">
        <f>IF(AQ15=AP15,0,AP15)</f>
        <v>0</v>
      </c>
      <c r="BC15" s="44">
        <f>MAX(AS15:BB15)</f>
        <v>0</v>
      </c>
      <c r="BD15" s="45">
        <f>IF(C15="",0,1)</f>
        <v>1</v>
      </c>
      <c r="BE15" s="46">
        <f>10-(COUNTIF(AG15:AP15,0))</f>
        <v>1</v>
      </c>
      <c r="BF15" s="46"/>
    </row>
    <row r="16" spans="2:58" s="31" customFormat="1" ht="12.75" hidden="1">
      <c r="B16" s="32">
        <f aca="true" t="shared" si="0" ref="B16:B42">AE16</f>
        <v>0</v>
      </c>
      <c r="C16" s="33"/>
      <c r="D16" s="34"/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 aca="true" t="shared" si="1" ref="Y16:Y42">IF(BE16&lt;7,0,AQ16)</f>
        <v>0</v>
      </c>
      <c r="Z16" s="39">
        <f>IF(Y16=0,0,LOOKUP(Y16,Bodování!$A$2:$A$101,Bodování!$B$2:$B$101))</f>
        <v>0</v>
      </c>
      <c r="AA16" s="39">
        <f aca="true" t="shared" si="2" ref="AA16:AA42">IF(BE16&lt;10,0,IF(AR16&gt;1,AQ16,BC16))</f>
        <v>0</v>
      </c>
      <c r="AB16" s="39">
        <f>IF(AA16=0,0,LOOKUP(AA16,Bodování!$A$2:$A$101,Bodování!$B$2:$B$101))</f>
        <v>0</v>
      </c>
      <c r="AC16" s="40">
        <f aca="true" t="shared" si="3" ref="AC16:AC42">IF(C16&gt;0,E16+G16+I16+K16+M16+O16+Q16+S16+U16+W16-Y16-AA16,"")</f>
      </c>
      <c r="AD16" s="41">
        <f aca="true" t="shared" si="4" ref="AD16:AD42">IF(C16&gt;0,F16+H16+J16+L16+N16+P16+R16+T16+V16+X16-Z16-AB16,"")</f>
      </c>
      <c r="AE16" s="42"/>
      <c r="AF16" s="5"/>
      <c r="AG16" s="43">
        <f aca="true" t="shared" si="5" ref="AG16:AG42">E16</f>
        <v>0</v>
      </c>
      <c r="AH16" s="43">
        <f aca="true" t="shared" si="6" ref="AH16:AH42">G16</f>
        <v>0</v>
      </c>
      <c r="AI16" s="43">
        <f aca="true" t="shared" si="7" ref="AI16:AI42">I16</f>
        <v>0</v>
      </c>
      <c r="AJ16" s="43">
        <f aca="true" t="shared" si="8" ref="AJ16:AJ42">K16</f>
        <v>0</v>
      </c>
      <c r="AK16" s="43">
        <f aca="true" t="shared" si="9" ref="AK16:AK42">M16</f>
        <v>0</v>
      </c>
      <c r="AL16" s="43">
        <f aca="true" t="shared" si="10" ref="AL16:AL42">O16</f>
        <v>0</v>
      </c>
      <c r="AM16" s="43">
        <f aca="true" t="shared" si="11" ref="AM16:AM42">Q16</f>
        <v>0</v>
      </c>
      <c r="AN16" s="43">
        <f aca="true" t="shared" si="12" ref="AN16:AN42">S16</f>
        <v>0</v>
      </c>
      <c r="AO16" s="43">
        <f aca="true" t="shared" si="13" ref="AO16:AO42">U16</f>
        <v>0</v>
      </c>
      <c r="AP16" s="43">
        <f aca="true" t="shared" si="14" ref="AP16:AP42">W16</f>
        <v>0</v>
      </c>
      <c r="AQ16" s="44">
        <f aca="true" t="shared" si="15" ref="AQ16:AQ42">MAX(AG16:AP16)</f>
        <v>0</v>
      </c>
      <c r="AR16" s="44">
        <f aca="true" t="shared" si="16" ref="AR16:AR42">COUNTIF(AG16:AP16,AQ16)</f>
        <v>10</v>
      </c>
      <c r="AS16" s="43">
        <f aca="true" t="shared" si="17" ref="AS16:AS42">IF(AQ16=AG16,0,AG16)</f>
        <v>0</v>
      </c>
      <c r="AT16" s="43">
        <f aca="true" t="shared" si="18" ref="AT16:AT42">IF(AQ16=AH16,0,AH16)</f>
        <v>0</v>
      </c>
      <c r="AU16" s="43">
        <f aca="true" t="shared" si="19" ref="AU16:AU42">IF(AQ16=AI16,0,AI16)</f>
        <v>0</v>
      </c>
      <c r="AV16" s="43">
        <f aca="true" t="shared" si="20" ref="AV16:AV42">IF(AQ16=AJ16,0,AJ16)</f>
        <v>0</v>
      </c>
      <c r="AW16" s="43">
        <f aca="true" t="shared" si="21" ref="AW16:AW42">IF(AQ16=AK16,0,AK16)</f>
        <v>0</v>
      </c>
      <c r="AX16" s="43">
        <f aca="true" t="shared" si="22" ref="AX16:AX42">IF(AQ16=AL16,0,AL16)</f>
        <v>0</v>
      </c>
      <c r="AY16" s="43">
        <f aca="true" t="shared" si="23" ref="AY16:AY42">IF(AQ16=AM16,0,AM16)</f>
        <v>0</v>
      </c>
      <c r="AZ16" s="43">
        <f aca="true" t="shared" si="24" ref="AZ16:AZ42">IF(AQ16=AN16,0,AN16)</f>
        <v>0</v>
      </c>
      <c r="BA16" s="43">
        <f aca="true" t="shared" si="25" ref="BA16:BA42">IF(AQ16=AO16,0,AO16)</f>
        <v>0</v>
      </c>
      <c r="BB16" s="43">
        <f aca="true" t="shared" si="26" ref="BB16:BB42">IF(AQ16=AP16,0,AP16)</f>
        <v>0</v>
      </c>
      <c r="BC16" s="44">
        <f aca="true" t="shared" si="27" ref="BC16:BC42">MAX(AS16:BB16)</f>
        <v>0</v>
      </c>
      <c r="BD16" s="45">
        <f aca="true" t="shared" si="28" ref="BD16:BD42">IF(C16="",0,1)</f>
        <v>0</v>
      </c>
      <c r="BE16" s="46">
        <f aca="true" t="shared" si="29" ref="BE16:BE42">10-(COUNTIF(AG16:AP16,0))</f>
        <v>0</v>
      </c>
      <c r="BF16" s="46"/>
    </row>
    <row r="17" spans="2:58" s="31" customFormat="1" ht="12.75" hidden="1">
      <c r="B17" s="32">
        <f t="shared" si="0"/>
        <v>0</v>
      </c>
      <c r="C17" s="33"/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t="shared" si="1"/>
        <v>0</v>
      </c>
      <c r="Z17" s="39">
        <f>IF(Y17=0,0,LOOKUP(Y17,Bodování!$A$2:$A$101,Bodování!$B$2:$B$101))</f>
        <v>0</v>
      </c>
      <c r="AA17" s="39">
        <f t="shared" si="2"/>
        <v>0</v>
      </c>
      <c r="AB17" s="39">
        <f>IF(AA17=0,0,LOOKUP(AA17,Bodování!$A$2:$A$101,Bodování!$B$2:$B$101))</f>
        <v>0</v>
      </c>
      <c r="AC17" s="40">
        <f t="shared" si="3"/>
      </c>
      <c r="AD17" s="41">
        <f t="shared" si="4"/>
      </c>
      <c r="AE17" s="42"/>
      <c r="AF17" s="5"/>
      <c r="AG17" s="43">
        <f t="shared" si="5"/>
        <v>0</v>
      </c>
      <c r="AH17" s="43">
        <f t="shared" si="6"/>
        <v>0</v>
      </c>
      <c r="AI17" s="43">
        <f t="shared" si="7"/>
        <v>0</v>
      </c>
      <c r="AJ17" s="43">
        <f t="shared" si="8"/>
        <v>0</v>
      </c>
      <c r="AK17" s="43">
        <f t="shared" si="9"/>
        <v>0</v>
      </c>
      <c r="AL17" s="43">
        <f t="shared" si="10"/>
        <v>0</v>
      </c>
      <c r="AM17" s="43">
        <f t="shared" si="11"/>
        <v>0</v>
      </c>
      <c r="AN17" s="43">
        <f t="shared" si="12"/>
        <v>0</v>
      </c>
      <c r="AO17" s="43">
        <f t="shared" si="13"/>
        <v>0</v>
      </c>
      <c r="AP17" s="43">
        <f t="shared" si="14"/>
        <v>0</v>
      </c>
      <c r="AQ17" s="44">
        <f t="shared" si="15"/>
        <v>0</v>
      </c>
      <c r="AR17" s="44">
        <f t="shared" si="16"/>
        <v>10</v>
      </c>
      <c r="AS17" s="43">
        <f t="shared" si="17"/>
        <v>0</v>
      </c>
      <c r="AT17" s="43">
        <f t="shared" si="18"/>
        <v>0</v>
      </c>
      <c r="AU17" s="43">
        <f t="shared" si="19"/>
        <v>0</v>
      </c>
      <c r="AV17" s="43">
        <f t="shared" si="20"/>
        <v>0</v>
      </c>
      <c r="AW17" s="43">
        <f t="shared" si="21"/>
        <v>0</v>
      </c>
      <c r="AX17" s="43">
        <f t="shared" si="22"/>
        <v>0</v>
      </c>
      <c r="AY17" s="43">
        <f t="shared" si="23"/>
        <v>0</v>
      </c>
      <c r="AZ17" s="43">
        <f t="shared" si="24"/>
        <v>0</v>
      </c>
      <c r="BA17" s="43">
        <f t="shared" si="25"/>
        <v>0</v>
      </c>
      <c r="BB17" s="43">
        <f t="shared" si="26"/>
        <v>0</v>
      </c>
      <c r="BC17" s="44">
        <f t="shared" si="27"/>
        <v>0</v>
      </c>
      <c r="BD17" s="45">
        <f t="shared" si="28"/>
        <v>0</v>
      </c>
      <c r="BE17" s="46">
        <f t="shared" si="29"/>
        <v>0</v>
      </c>
      <c r="BF17" s="46"/>
    </row>
    <row r="18" spans="2:58" s="31" customFormat="1" ht="12.75" hidden="1">
      <c r="B18" s="32">
        <f t="shared" si="0"/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1"/>
        <v>0</v>
      </c>
      <c r="Z18" s="39">
        <f>IF(Y18=0,0,LOOKUP(Y18,Bodování!$A$2:$A$101,Bodování!$B$2:$B$101))</f>
        <v>0</v>
      </c>
      <c r="AA18" s="39">
        <f t="shared" si="2"/>
        <v>0</v>
      </c>
      <c r="AB18" s="39">
        <f>IF(AA18=0,0,LOOKUP(AA18,Bodování!$A$2:$A$101,Bodování!$B$2:$B$101))</f>
        <v>0</v>
      </c>
      <c r="AC18" s="40">
        <f t="shared" si="3"/>
      </c>
      <c r="AD18" s="41">
        <f t="shared" si="4"/>
      </c>
      <c r="AE18" s="42"/>
      <c r="AF18" s="5"/>
      <c r="AG18" s="43">
        <f t="shared" si="5"/>
        <v>0</v>
      </c>
      <c r="AH18" s="43">
        <f t="shared" si="6"/>
        <v>0</v>
      </c>
      <c r="AI18" s="43">
        <f t="shared" si="7"/>
        <v>0</v>
      </c>
      <c r="AJ18" s="43">
        <f t="shared" si="8"/>
        <v>0</v>
      </c>
      <c r="AK18" s="43">
        <f t="shared" si="9"/>
        <v>0</v>
      </c>
      <c r="AL18" s="43">
        <f t="shared" si="10"/>
        <v>0</v>
      </c>
      <c r="AM18" s="43">
        <f t="shared" si="11"/>
        <v>0</v>
      </c>
      <c r="AN18" s="43">
        <f t="shared" si="12"/>
        <v>0</v>
      </c>
      <c r="AO18" s="43">
        <f t="shared" si="13"/>
        <v>0</v>
      </c>
      <c r="AP18" s="43">
        <f t="shared" si="14"/>
        <v>0</v>
      </c>
      <c r="AQ18" s="44">
        <f t="shared" si="15"/>
        <v>0</v>
      </c>
      <c r="AR18" s="44">
        <f t="shared" si="16"/>
        <v>10</v>
      </c>
      <c r="AS18" s="43">
        <f t="shared" si="17"/>
        <v>0</v>
      </c>
      <c r="AT18" s="43">
        <f t="shared" si="18"/>
        <v>0</v>
      </c>
      <c r="AU18" s="43">
        <f t="shared" si="19"/>
        <v>0</v>
      </c>
      <c r="AV18" s="43">
        <f t="shared" si="20"/>
        <v>0</v>
      </c>
      <c r="AW18" s="43">
        <f t="shared" si="21"/>
        <v>0</v>
      </c>
      <c r="AX18" s="43">
        <f t="shared" si="22"/>
        <v>0</v>
      </c>
      <c r="AY18" s="43">
        <f t="shared" si="23"/>
        <v>0</v>
      </c>
      <c r="AZ18" s="43">
        <f t="shared" si="24"/>
        <v>0</v>
      </c>
      <c r="BA18" s="43">
        <f t="shared" si="25"/>
        <v>0</v>
      </c>
      <c r="BB18" s="43">
        <f t="shared" si="26"/>
        <v>0</v>
      </c>
      <c r="BC18" s="44">
        <f t="shared" si="27"/>
        <v>0</v>
      </c>
      <c r="BD18" s="45">
        <f t="shared" si="28"/>
        <v>0</v>
      </c>
      <c r="BE18" s="46">
        <f t="shared" si="29"/>
        <v>0</v>
      </c>
      <c r="BF18" s="46"/>
    </row>
    <row r="19" spans="2:58" s="31" customFormat="1" ht="12.75" hidden="1">
      <c r="B19" s="32">
        <f t="shared" si="0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1"/>
        <v>0</v>
      </c>
      <c r="Z19" s="39">
        <f>IF(Y19=0,0,LOOKUP(Y19,Bodování!$A$2:$A$101,Bodování!$B$2:$B$101))</f>
        <v>0</v>
      </c>
      <c r="AA19" s="39">
        <f t="shared" si="2"/>
        <v>0</v>
      </c>
      <c r="AB19" s="39">
        <f>IF(AA19=0,0,LOOKUP(AA19,Bodování!$A$2:$A$101,Bodování!$B$2:$B$101))</f>
        <v>0</v>
      </c>
      <c r="AC19" s="40">
        <f t="shared" si="3"/>
      </c>
      <c r="AD19" s="41">
        <f t="shared" si="4"/>
      </c>
      <c r="AE19" s="42"/>
      <c r="AF19" s="5"/>
      <c r="AG19" s="43">
        <f t="shared" si="5"/>
        <v>0</v>
      </c>
      <c r="AH19" s="43">
        <f t="shared" si="6"/>
        <v>0</v>
      </c>
      <c r="AI19" s="43">
        <f t="shared" si="7"/>
        <v>0</v>
      </c>
      <c r="AJ19" s="43">
        <f t="shared" si="8"/>
        <v>0</v>
      </c>
      <c r="AK19" s="43">
        <f t="shared" si="9"/>
        <v>0</v>
      </c>
      <c r="AL19" s="43">
        <f t="shared" si="10"/>
        <v>0</v>
      </c>
      <c r="AM19" s="43">
        <f t="shared" si="11"/>
        <v>0</v>
      </c>
      <c r="AN19" s="43">
        <f t="shared" si="12"/>
        <v>0</v>
      </c>
      <c r="AO19" s="43">
        <f t="shared" si="13"/>
        <v>0</v>
      </c>
      <c r="AP19" s="43">
        <f t="shared" si="14"/>
        <v>0</v>
      </c>
      <c r="AQ19" s="44">
        <f t="shared" si="15"/>
        <v>0</v>
      </c>
      <c r="AR19" s="44">
        <f t="shared" si="16"/>
        <v>10</v>
      </c>
      <c r="AS19" s="43">
        <f t="shared" si="17"/>
        <v>0</v>
      </c>
      <c r="AT19" s="43">
        <f t="shared" si="18"/>
        <v>0</v>
      </c>
      <c r="AU19" s="43">
        <f t="shared" si="19"/>
        <v>0</v>
      </c>
      <c r="AV19" s="43">
        <f t="shared" si="20"/>
        <v>0</v>
      </c>
      <c r="AW19" s="43">
        <f t="shared" si="21"/>
        <v>0</v>
      </c>
      <c r="AX19" s="43">
        <f t="shared" si="22"/>
        <v>0</v>
      </c>
      <c r="AY19" s="43">
        <f t="shared" si="23"/>
        <v>0</v>
      </c>
      <c r="AZ19" s="43">
        <f t="shared" si="24"/>
        <v>0</v>
      </c>
      <c r="BA19" s="43">
        <f t="shared" si="25"/>
        <v>0</v>
      </c>
      <c r="BB19" s="43">
        <f t="shared" si="26"/>
        <v>0</v>
      </c>
      <c r="BC19" s="44">
        <f t="shared" si="27"/>
        <v>0</v>
      </c>
      <c r="BD19" s="45">
        <f t="shared" si="28"/>
        <v>0</v>
      </c>
      <c r="BE19" s="46">
        <f t="shared" si="29"/>
        <v>0</v>
      </c>
      <c r="BF19" s="46"/>
    </row>
    <row r="20" spans="2:58" s="31" customFormat="1" ht="12.75" hidden="1">
      <c r="B20" s="32">
        <f t="shared" si="0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1"/>
        <v>0</v>
      </c>
      <c r="Z20" s="39">
        <f>IF(Y20=0,0,LOOKUP(Y20,Bodování!$A$2:$A$101,Bodování!$B$2:$B$101))</f>
        <v>0</v>
      </c>
      <c r="AA20" s="39">
        <f t="shared" si="2"/>
        <v>0</v>
      </c>
      <c r="AB20" s="39">
        <f>IF(AA20=0,0,LOOKUP(AA20,Bodování!$A$2:$A$101,Bodování!$B$2:$B$101))</f>
        <v>0</v>
      </c>
      <c r="AC20" s="40">
        <f t="shared" si="3"/>
      </c>
      <c r="AD20" s="41">
        <f t="shared" si="4"/>
      </c>
      <c r="AE20" s="42"/>
      <c r="AF20" s="5"/>
      <c r="AG20" s="43">
        <f t="shared" si="5"/>
        <v>0</v>
      </c>
      <c r="AH20" s="43">
        <f t="shared" si="6"/>
        <v>0</v>
      </c>
      <c r="AI20" s="43">
        <f t="shared" si="7"/>
        <v>0</v>
      </c>
      <c r="AJ20" s="43">
        <f t="shared" si="8"/>
        <v>0</v>
      </c>
      <c r="AK20" s="43">
        <f t="shared" si="9"/>
        <v>0</v>
      </c>
      <c r="AL20" s="43">
        <f t="shared" si="10"/>
        <v>0</v>
      </c>
      <c r="AM20" s="43">
        <f t="shared" si="11"/>
        <v>0</v>
      </c>
      <c r="AN20" s="43">
        <f t="shared" si="12"/>
        <v>0</v>
      </c>
      <c r="AO20" s="43">
        <f t="shared" si="13"/>
        <v>0</v>
      </c>
      <c r="AP20" s="43">
        <f t="shared" si="14"/>
        <v>0</v>
      </c>
      <c r="AQ20" s="44">
        <f t="shared" si="15"/>
        <v>0</v>
      </c>
      <c r="AR20" s="44">
        <f t="shared" si="16"/>
        <v>10</v>
      </c>
      <c r="AS20" s="43">
        <f t="shared" si="17"/>
        <v>0</v>
      </c>
      <c r="AT20" s="43">
        <f t="shared" si="18"/>
        <v>0</v>
      </c>
      <c r="AU20" s="43">
        <f t="shared" si="19"/>
        <v>0</v>
      </c>
      <c r="AV20" s="43">
        <f t="shared" si="20"/>
        <v>0</v>
      </c>
      <c r="AW20" s="43">
        <f t="shared" si="21"/>
        <v>0</v>
      </c>
      <c r="AX20" s="43">
        <f t="shared" si="22"/>
        <v>0</v>
      </c>
      <c r="AY20" s="43">
        <f t="shared" si="23"/>
        <v>0</v>
      </c>
      <c r="AZ20" s="43">
        <f t="shared" si="24"/>
        <v>0</v>
      </c>
      <c r="BA20" s="43">
        <f t="shared" si="25"/>
        <v>0</v>
      </c>
      <c r="BB20" s="43">
        <f t="shared" si="26"/>
        <v>0</v>
      </c>
      <c r="BC20" s="44">
        <f t="shared" si="27"/>
        <v>0</v>
      </c>
      <c r="BD20" s="45">
        <f t="shared" si="28"/>
        <v>0</v>
      </c>
      <c r="BE20" s="46">
        <f t="shared" si="29"/>
        <v>0</v>
      </c>
      <c r="BF20" s="46"/>
    </row>
    <row r="21" spans="2:58" s="31" customFormat="1" ht="12.75" hidden="1">
      <c r="B21" s="32">
        <f t="shared" si="0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1"/>
        <v>0</v>
      </c>
      <c r="Z21" s="39">
        <f>IF(Y21=0,0,LOOKUP(Y21,Bodování!$A$2:$A$101,Bodování!$B$2:$B$101))</f>
        <v>0</v>
      </c>
      <c r="AA21" s="39">
        <f t="shared" si="2"/>
        <v>0</v>
      </c>
      <c r="AB21" s="39">
        <f>IF(AA21=0,0,LOOKUP(AA21,Bodování!$A$2:$A$101,Bodování!$B$2:$B$101))</f>
        <v>0</v>
      </c>
      <c r="AC21" s="40">
        <f t="shared" si="3"/>
      </c>
      <c r="AD21" s="41">
        <f t="shared" si="4"/>
      </c>
      <c r="AE21" s="42"/>
      <c r="AF21" s="5"/>
      <c r="AG21" s="43">
        <f t="shared" si="5"/>
        <v>0</v>
      </c>
      <c r="AH21" s="43">
        <f t="shared" si="6"/>
        <v>0</v>
      </c>
      <c r="AI21" s="43">
        <f t="shared" si="7"/>
        <v>0</v>
      </c>
      <c r="AJ21" s="43">
        <f t="shared" si="8"/>
        <v>0</v>
      </c>
      <c r="AK21" s="43">
        <f t="shared" si="9"/>
        <v>0</v>
      </c>
      <c r="AL21" s="43">
        <f t="shared" si="10"/>
        <v>0</v>
      </c>
      <c r="AM21" s="43">
        <f t="shared" si="11"/>
        <v>0</v>
      </c>
      <c r="AN21" s="43">
        <f t="shared" si="12"/>
        <v>0</v>
      </c>
      <c r="AO21" s="43">
        <f t="shared" si="13"/>
        <v>0</v>
      </c>
      <c r="AP21" s="43">
        <f t="shared" si="14"/>
        <v>0</v>
      </c>
      <c r="AQ21" s="44">
        <f t="shared" si="15"/>
        <v>0</v>
      </c>
      <c r="AR21" s="44">
        <f t="shared" si="16"/>
        <v>10</v>
      </c>
      <c r="AS21" s="43">
        <f t="shared" si="17"/>
        <v>0</v>
      </c>
      <c r="AT21" s="43">
        <f t="shared" si="18"/>
        <v>0</v>
      </c>
      <c r="AU21" s="43">
        <f t="shared" si="19"/>
        <v>0</v>
      </c>
      <c r="AV21" s="43">
        <f t="shared" si="20"/>
        <v>0</v>
      </c>
      <c r="AW21" s="43">
        <f t="shared" si="21"/>
        <v>0</v>
      </c>
      <c r="AX21" s="43">
        <f t="shared" si="22"/>
        <v>0</v>
      </c>
      <c r="AY21" s="43">
        <f t="shared" si="23"/>
        <v>0</v>
      </c>
      <c r="AZ21" s="43">
        <f t="shared" si="24"/>
        <v>0</v>
      </c>
      <c r="BA21" s="43">
        <f t="shared" si="25"/>
        <v>0</v>
      </c>
      <c r="BB21" s="43">
        <f t="shared" si="26"/>
        <v>0</v>
      </c>
      <c r="BC21" s="44">
        <f t="shared" si="27"/>
        <v>0</v>
      </c>
      <c r="BD21" s="45">
        <f t="shared" si="28"/>
        <v>0</v>
      </c>
      <c r="BE21" s="46">
        <f t="shared" si="29"/>
        <v>0</v>
      </c>
      <c r="BF21" s="46"/>
    </row>
    <row r="22" spans="2:58" s="31" customFormat="1" ht="12.75" hidden="1">
      <c r="B22" s="32">
        <f t="shared" si="0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1"/>
        <v>0</v>
      </c>
      <c r="Z22" s="39">
        <f>IF(Y22=0,0,LOOKUP(Y22,Bodování!$A$2:$A$101,Bodování!$B$2:$B$101))</f>
        <v>0</v>
      </c>
      <c r="AA22" s="39">
        <f t="shared" si="2"/>
        <v>0</v>
      </c>
      <c r="AB22" s="39">
        <f>IF(AA22=0,0,LOOKUP(AA22,Bodování!$A$2:$A$101,Bodování!$B$2:$B$101))</f>
        <v>0</v>
      </c>
      <c r="AC22" s="40">
        <f t="shared" si="3"/>
      </c>
      <c r="AD22" s="41">
        <f t="shared" si="4"/>
      </c>
      <c r="AE22" s="42"/>
      <c r="AF22" s="5"/>
      <c r="AG22" s="43">
        <f t="shared" si="5"/>
        <v>0</v>
      </c>
      <c r="AH22" s="43">
        <f t="shared" si="6"/>
        <v>0</v>
      </c>
      <c r="AI22" s="43">
        <f t="shared" si="7"/>
        <v>0</v>
      </c>
      <c r="AJ22" s="43">
        <f t="shared" si="8"/>
        <v>0</v>
      </c>
      <c r="AK22" s="43">
        <f t="shared" si="9"/>
        <v>0</v>
      </c>
      <c r="AL22" s="43">
        <f t="shared" si="10"/>
        <v>0</v>
      </c>
      <c r="AM22" s="43">
        <f t="shared" si="11"/>
        <v>0</v>
      </c>
      <c r="AN22" s="43">
        <f t="shared" si="12"/>
        <v>0</v>
      </c>
      <c r="AO22" s="43">
        <f t="shared" si="13"/>
        <v>0</v>
      </c>
      <c r="AP22" s="43">
        <f t="shared" si="14"/>
        <v>0</v>
      </c>
      <c r="AQ22" s="44">
        <f t="shared" si="15"/>
        <v>0</v>
      </c>
      <c r="AR22" s="44">
        <f t="shared" si="16"/>
        <v>10</v>
      </c>
      <c r="AS22" s="43">
        <f t="shared" si="17"/>
        <v>0</v>
      </c>
      <c r="AT22" s="43">
        <f t="shared" si="18"/>
        <v>0</v>
      </c>
      <c r="AU22" s="43">
        <f t="shared" si="19"/>
        <v>0</v>
      </c>
      <c r="AV22" s="43">
        <f t="shared" si="20"/>
        <v>0</v>
      </c>
      <c r="AW22" s="43">
        <f t="shared" si="21"/>
        <v>0</v>
      </c>
      <c r="AX22" s="43">
        <f t="shared" si="22"/>
        <v>0</v>
      </c>
      <c r="AY22" s="43">
        <f t="shared" si="23"/>
        <v>0</v>
      </c>
      <c r="AZ22" s="43">
        <f t="shared" si="24"/>
        <v>0</v>
      </c>
      <c r="BA22" s="43">
        <f t="shared" si="25"/>
        <v>0</v>
      </c>
      <c r="BB22" s="43">
        <f t="shared" si="26"/>
        <v>0</v>
      </c>
      <c r="BC22" s="44">
        <f t="shared" si="27"/>
        <v>0</v>
      </c>
      <c r="BD22" s="45">
        <f t="shared" si="28"/>
        <v>0</v>
      </c>
      <c r="BE22" s="46">
        <f t="shared" si="29"/>
        <v>0</v>
      </c>
      <c r="BF22" s="46"/>
    </row>
    <row r="23" spans="2:58" s="31" customFormat="1" ht="12.75" hidden="1">
      <c r="B23" s="32">
        <f t="shared" si="0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1"/>
        <v>0</v>
      </c>
      <c r="Z23" s="39">
        <f>IF(Y23=0,0,LOOKUP(Y23,Bodování!$A$2:$A$101,Bodování!$B$2:$B$101))</f>
        <v>0</v>
      </c>
      <c r="AA23" s="39">
        <f t="shared" si="2"/>
        <v>0</v>
      </c>
      <c r="AB23" s="39">
        <f>IF(AA23=0,0,LOOKUP(AA23,Bodování!$A$2:$A$101,Bodování!$B$2:$B$101))</f>
        <v>0</v>
      </c>
      <c r="AC23" s="40">
        <f t="shared" si="3"/>
      </c>
      <c r="AD23" s="41">
        <f t="shared" si="4"/>
      </c>
      <c r="AE23" s="42"/>
      <c r="AF23" s="5"/>
      <c r="AG23" s="43">
        <f t="shared" si="5"/>
        <v>0</v>
      </c>
      <c r="AH23" s="43">
        <f t="shared" si="6"/>
        <v>0</v>
      </c>
      <c r="AI23" s="43">
        <f t="shared" si="7"/>
        <v>0</v>
      </c>
      <c r="AJ23" s="43">
        <f t="shared" si="8"/>
        <v>0</v>
      </c>
      <c r="AK23" s="43">
        <f t="shared" si="9"/>
        <v>0</v>
      </c>
      <c r="AL23" s="43">
        <f t="shared" si="10"/>
        <v>0</v>
      </c>
      <c r="AM23" s="43">
        <f t="shared" si="11"/>
        <v>0</v>
      </c>
      <c r="AN23" s="43">
        <f t="shared" si="12"/>
        <v>0</v>
      </c>
      <c r="AO23" s="43">
        <f t="shared" si="13"/>
        <v>0</v>
      </c>
      <c r="AP23" s="43">
        <f t="shared" si="14"/>
        <v>0</v>
      </c>
      <c r="AQ23" s="44">
        <f t="shared" si="15"/>
        <v>0</v>
      </c>
      <c r="AR23" s="44">
        <f t="shared" si="16"/>
        <v>10</v>
      </c>
      <c r="AS23" s="43">
        <f t="shared" si="17"/>
        <v>0</v>
      </c>
      <c r="AT23" s="43">
        <f t="shared" si="18"/>
        <v>0</v>
      </c>
      <c r="AU23" s="43">
        <f t="shared" si="19"/>
        <v>0</v>
      </c>
      <c r="AV23" s="43">
        <f t="shared" si="20"/>
        <v>0</v>
      </c>
      <c r="AW23" s="43">
        <f t="shared" si="21"/>
        <v>0</v>
      </c>
      <c r="AX23" s="43">
        <f t="shared" si="22"/>
        <v>0</v>
      </c>
      <c r="AY23" s="43">
        <f t="shared" si="23"/>
        <v>0</v>
      </c>
      <c r="AZ23" s="43">
        <f t="shared" si="24"/>
        <v>0</v>
      </c>
      <c r="BA23" s="43">
        <f t="shared" si="25"/>
        <v>0</v>
      </c>
      <c r="BB23" s="43">
        <f t="shared" si="26"/>
        <v>0</v>
      </c>
      <c r="BC23" s="44">
        <f t="shared" si="27"/>
        <v>0</v>
      </c>
      <c r="BD23" s="45">
        <f t="shared" si="28"/>
        <v>0</v>
      </c>
      <c r="BE23" s="46">
        <f t="shared" si="29"/>
        <v>0</v>
      </c>
      <c r="BF23" s="46"/>
    </row>
    <row r="24" spans="2:58" s="31" customFormat="1" ht="12.75" hidden="1">
      <c r="B24" s="32">
        <f t="shared" si="0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1"/>
        <v>0</v>
      </c>
      <c r="Z24" s="39">
        <f>IF(Y24=0,0,LOOKUP(Y24,Bodování!$A$2:$A$101,Bodování!$B$2:$B$101))</f>
        <v>0</v>
      </c>
      <c r="AA24" s="39">
        <f t="shared" si="2"/>
        <v>0</v>
      </c>
      <c r="AB24" s="39">
        <f>IF(AA24=0,0,LOOKUP(AA24,Bodování!$A$2:$A$101,Bodování!$B$2:$B$101))</f>
        <v>0</v>
      </c>
      <c r="AC24" s="40">
        <f t="shared" si="3"/>
      </c>
      <c r="AD24" s="41">
        <f t="shared" si="4"/>
      </c>
      <c r="AE24" s="42"/>
      <c r="AF24" s="5"/>
      <c r="AG24" s="43">
        <f t="shared" si="5"/>
        <v>0</v>
      </c>
      <c r="AH24" s="43">
        <f t="shared" si="6"/>
        <v>0</v>
      </c>
      <c r="AI24" s="43">
        <f t="shared" si="7"/>
        <v>0</v>
      </c>
      <c r="AJ24" s="43">
        <f t="shared" si="8"/>
        <v>0</v>
      </c>
      <c r="AK24" s="43">
        <f t="shared" si="9"/>
        <v>0</v>
      </c>
      <c r="AL24" s="43">
        <f t="shared" si="10"/>
        <v>0</v>
      </c>
      <c r="AM24" s="43">
        <f t="shared" si="11"/>
        <v>0</v>
      </c>
      <c r="AN24" s="43">
        <f t="shared" si="12"/>
        <v>0</v>
      </c>
      <c r="AO24" s="43">
        <f t="shared" si="13"/>
        <v>0</v>
      </c>
      <c r="AP24" s="43">
        <f t="shared" si="14"/>
        <v>0</v>
      </c>
      <c r="AQ24" s="44">
        <f t="shared" si="15"/>
        <v>0</v>
      </c>
      <c r="AR24" s="44">
        <f t="shared" si="16"/>
        <v>10</v>
      </c>
      <c r="AS24" s="43">
        <f t="shared" si="17"/>
        <v>0</v>
      </c>
      <c r="AT24" s="43">
        <f t="shared" si="18"/>
        <v>0</v>
      </c>
      <c r="AU24" s="43">
        <f t="shared" si="19"/>
        <v>0</v>
      </c>
      <c r="AV24" s="43">
        <f t="shared" si="20"/>
        <v>0</v>
      </c>
      <c r="AW24" s="43">
        <f t="shared" si="21"/>
        <v>0</v>
      </c>
      <c r="AX24" s="43">
        <f t="shared" si="22"/>
        <v>0</v>
      </c>
      <c r="AY24" s="43">
        <f t="shared" si="23"/>
        <v>0</v>
      </c>
      <c r="AZ24" s="43">
        <f t="shared" si="24"/>
        <v>0</v>
      </c>
      <c r="BA24" s="43">
        <f t="shared" si="25"/>
        <v>0</v>
      </c>
      <c r="BB24" s="43">
        <f t="shared" si="26"/>
        <v>0</v>
      </c>
      <c r="BC24" s="44">
        <f t="shared" si="27"/>
        <v>0</v>
      </c>
      <c r="BD24" s="45">
        <f t="shared" si="28"/>
        <v>0</v>
      </c>
      <c r="BE24" s="46">
        <f t="shared" si="29"/>
        <v>0</v>
      </c>
      <c r="BF24" s="46"/>
    </row>
    <row r="25" spans="2:58" s="31" customFormat="1" ht="12.75" hidden="1">
      <c r="B25" s="32">
        <f t="shared" si="0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1"/>
        <v>0</v>
      </c>
      <c r="Z25" s="39">
        <f>IF(Y25=0,0,LOOKUP(Y25,Bodování!$A$2:$A$101,Bodování!$B$2:$B$101))</f>
        <v>0</v>
      </c>
      <c r="AA25" s="39">
        <f t="shared" si="2"/>
        <v>0</v>
      </c>
      <c r="AB25" s="39">
        <f>IF(AA25=0,0,LOOKUP(AA25,Bodování!$A$2:$A$101,Bodování!$B$2:$B$101))</f>
        <v>0</v>
      </c>
      <c r="AC25" s="40">
        <f t="shared" si="3"/>
      </c>
      <c r="AD25" s="41">
        <f t="shared" si="4"/>
      </c>
      <c r="AE25" s="42"/>
      <c r="AF25" s="5"/>
      <c r="AG25" s="43">
        <f t="shared" si="5"/>
        <v>0</v>
      </c>
      <c r="AH25" s="43">
        <f t="shared" si="6"/>
        <v>0</v>
      </c>
      <c r="AI25" s="43">
        <f t="shared" si="7"/>
        <v>0</v>
      </c>
      <c r="AJ25" s="43">
        <f t="shared" si="8"/>
        <v>0</v>
      </c>
      <c r="AK25" s="43">
        <f t="shared" si="9"/>
        <v>0</v>
      </c>
      <c r="AL25" s="43">
        <f t="shared" si="10"/>
        <v>0</v>
      </c>
      <c r="AM25" s="43">
        <f t="shared" si="11"/>
        <v>0</v>
      </c>
      <c r="AN25" s="43">
        <f t="shared" si="12"/>
        <v>0</v>
      </c>
      <c r="AO25" s="43">
        <f t="shared" si="13"/>
        <v>0</v>
      </c>
      <c r="AP25" s="43">
        <f t="shared" si="14"/>
        <v>0</v>
      </c>
      <c r="AQ25" s="44">
        <f t="shared" si="15"/>
        <v>0</v>
      </c>
      <c r="AR25" s="44">
        <f t="shared" si="16"/>
        <v>10</v>
      </c>
      <c r="AS25" s="43">
        <f t="shared" si="17"/>
        <v>0</v>
      </c>
      <c r="AT25" s="43">
        <f t="shared" si="18"/>
        <v>0</v>
      </c>
      <c r="AU25" s="43">
        <f t="shared" si="19"/>
        <v>0</v>
      </c>
      <c r="AV25" s="43">
        <f t="shared" si="20"/>
        <v>0</v>
      </c>
      <c r="AW25" s="43">
        <f t="shared" si="21"/>
        <v>0</v>
      </c>
      <c r="AX25" s="43">
        <f t="shared" si="22"/>
        <v>0</v>
      </c>
      <c r="AY25" s="43">
        <f t="shared" si="23"/>
        <v>0</v>
      </c>
      <c r="AZ25" s="43">
        <f t="shared" si="24"/>
        <v>0</v>
      </c>
      <c r="BA25" s="43">
        <f t="shared" si="25"/>
        <v>0</v>
      </c>
      <c r="BB25" s="43">
        <f t="shared" si="26"/>
        <v>0</v>
      </c>
      <c r="BC25" s="44">
        <f t="shared" si="27"/>
        <v>0</v>
      </c>
      <c r="BD25" s="45">
        <f t="shared" si="28"/>
        <v>0</v>
      </c>
      <c r="BE25" s="46">
        <f t="shared" si="29"/>
        <v>0</v>
      </c>
      <c r="BF25" s="46"/>
    </row>
    <row r="26" spans="2:58" s="31" customFormat="1" ht="12.75" hidden="1">
      <c r="B26" s="32">
        <f t="shared" si="0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1"/>
        <v>0</v>
      </c>
      <c r="Z26" s="39">
        <f>IF(Y26=0,0,LOOKUP(Y26,Bodování!$A$2:$A$101,Bodování!$B$2:$B$101))</f>
        <v>0</v>
      </c>
      <c r="AA26" s="39">
        <f t="shared" si="2"/>
        <v>0</v>
      </c>
      <c r="AB26" s="39">
        <f>IF(AA26=0,0,LOOKUP(AA26,Bodování!$A$2:$A$101,Bodování!$B$2:$B$101))</f>
        <v>0</v>
      </c>
      <c r="AC26" s="40">
        <f t="shared" si="3"/>
      </c>
      <c r="AD26" s="41">
        <f t="shared" si="4"/>
      </c>
      <c r="AE26" s="42"/>
      <c r="AF26" s="5"/>
      <c r="AG26" s="43">
        <f t="shared" si="5"/>
        <v>0</v>
      </c>
      <c r="AH26" s="43">
        <f t="shared" si="6"/>
        <v>0</v>
      </c>
      <c r="AI26" s="43">
        <f t="shared" si="7"/>
        <v>0</v>
      </c>
      <c r="AJ26" s="43">
        <f t="shared" si="8"/>
        <v>0</v>
      </c>
      <c r="AK26" s="43">
        <f t="shared" si="9"/>
        <v>0</v>
      </c>
      <c r="AL26" s="43">
        <f t="shared" si="10"/>
        <v>0</v>
      </c>
      <c r="AM26" s="43">
        <f t="shared" si="11"/>
        <v>0</v>
      </c>
      <c r="AN26" s="43">
        <f t="shared" si="12"/>
        <v>0</v>
      </c>
      <c r="AO26" s="43">
        <f t="shared" si="13"/>
        <v>0</v>
      </c>
      <c r="AP26" s="43">
        <f t="shared" si="14"/>
        <v>0</v>
      </c>
      <c r="AQ26" s="44">
        <f t="shared" si="15"/>
        <v>0</v>
      </c>
      <c r="AR26" s="44">
        <f t="shared" si="16"/>
        <v>10</v>
      </c>
      <c r="AS26" s="43">
        <f t="shared" si="17"/>
        <v>0</v>
      </c>
      <c r="AT26" s="43">
        <f t="shared" si="18"/>
        <v>0</v>
      </c>
      <c r="AU26" s="43">
        <f t="shared" si="19"/>
        <v>0</v>
      </c>
      <c r="AV26" s="43">
        <f t="shared" si="20"/>
        <v>0</v>
      </c>
      <c r="AW26" s="43">
        <f t="shared" si="21"/>
        <v>0</v>
      </c>
      <c r="AX26" s="43">
        <f t="shared" si="22"/>
        <v>0</v>
      </c>
      <c r="AY26" s="43">
        <f t="shared" si="23"/>
        <v>0</v>
      </c>
      <c r="AZ26" s="43">
        <f t="shared" si="24"/>
        <v>0</v>
      </c>
      <c r="BA26" s="43">
        <f t="shared" si="25"/>
        <v>0</v>
      </c>
      <c r="BB26" s="43">
        <f t="shared" si="26"/>
        <v>0</v>
      </c>
      <c r="BC26" s="44">
        <f t="shared" si="27"/>
        <v>0</v>
      </c>
      <c r="BD26" s="45">
        <f t="shared" si="28"/>
        <v>0</v>
      </c>
      <c r="BE26" s="46">
        <f t="shared" si="29"/>
        <v>0</v>
      </c>
      <c r="BF26" s="46"/>
    </row>
    <row r="27" spans="2:58" s="31" customFormat="1" ht="12.75" hidden="1">
      <c r="B27" s="32">
        <f t="shared" si="0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1"/>
        <v>0</v>
      </c>
      <c r="Z27" s="39">
        <f>IF(Y27=0,0,LOOKUP(Y27,Bodování!$A$2:$A$101,Bodování!$B$2:$B$101))</f>
        <v>0</v>
      </c>
      <c r="AA27" s="39">
        <f t="shared" si="2"/>
        <v>0</v>
      </c>
      <c r="AB27" s="39">
        <f>IF(AA27=0,0,LOOKUP(AA27,Bodování!$A$2:$A$101,Bodování!$B$2:$B$101))</f>
        <v>0</v>
      </c>
      <c r="AC27" s="40">
        <f t="shared" si="3"/>
      </c>
      <c r="AD27" s="41">
        <f t="shared" si="4"/>
      </c>
      <c r="AE27" s="42"/>
      <c r="AF27" s="5"/>
      <c r="AG27" s="43">
        <f t="shared" si="5"/>
        <v>0</v>
      </c>
      <c r="AH27" s="43">
        <f t="shared" si="6"/>
        <v>0</v>
      </c>
      <c r="AI27" s="43">
        <f t="shared" si="7"/>
        <v>0</v>
      </c>
      <c r="AJ27" s="43">
        <f t="shared" si="8"/>
        <v>0</v>
      </c>
      <c r="AK27" s="43">
        <f t="shared" si="9"/>
        <v>0</v>
      </c>
      <c r="AL27" s="43">
        <f t="shared" si="10"/>
        <v>0</v>
      </c>
      <c r="AM27" s="43">
        <f t="shared" si="11"/>
        <v>0</v>
      </c>
      <c r="AN27" s="43">
        <f t="shared" si="12"/>
        <v>0</v>
      </c>
      <c r="AO27" s="43">
        <f t="shared" si="13"/>
        <v>0</v>
      </c>
      <c r="AP27" s="43">
        <f t="shared" si="14"/>
        <v>0</v>
      </c>
      <c r="AQ27" s="44">
        <f t="shared" si="15"/>
        <v>0</v>
      </c>
      <c r="AR27" s="44">
        <f t="shared" si="16"/>
        <v>10</v>
      </c>
      <c r="AS27" s="43">
        <f t="shared" si="17"/>
        <v>0</v>
      </c>
      <c r="AT27" s="43">
        <f t="shared" si="18"/>
        <v>0</v>
      </c>
      <c r="AU27" s="43">
        <f t="shared" si="19"/>
        <v>0</v>
      </c>
      <c r="AV27" s="43">
        <f t="shared" si="20"/>
        <v>0</v>
      </c>
      <c r="AW27" s="43">
        <f t="shared" si="21"/>
        <v>0</v>
      </c>
      <c r="AX27" s="43">
        <f t="shared" si="22"/>
        <v>0</v>
      </c>
      <c r="AY27" s="43">
        <f t="shared" si="23"/>
        <v>0</v>
      </c>
      <c r="AZ27" s="43">
        <f t="shared" si="24"/>
        <v>0</v>
      </c>
      <c r="BA27" s="43">
        <f t="shared" si="25"/>
        <v>0</v>
      </c>
      <c r="BB27" s="43">
        <f t="shared" si="26"/>
        <v>0</v>
      </c>
      <c r="BC27" s="44">
        <f t="shared" si="27"/>
        <v>0</v>
      </c>
      <c r="BD27" s="45">
        <f t="shared" si="28"/>
        <v>0</v>
      </c>
      <c r="BE27" s="46">
        <f t="shared" si="29"/>
        <v>0</v>
      </c>
      <c r="BF27" s="46"/>
    </row>
    <row r="28" spans="2:58" s="31" customFormat="1" ht="12.75" hidden="1">
      <c r="B28" s="32">
        <f t="shared" si="0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1"/>
        <v>0</v>
      </c>
      <c r="Z28" s="39">
        <f>IF(Y28=0,0,LOOKUP(Y28,Bodování!$A$2:$A$101,Bodování!$B$2:$B$101))</f>
        <v>0</v>
      </c>
      <c r="AA28" s="39">
        <f t="shared" si="2"/>
        <v>0</v>
      </c>
      <c r="AB28" s="39">
        <f>IF(AA28=0,0,LOOKUP(AA28,Bodování!$A$2:$A$101,Bodování!$B$2:$B$101))</f>
        <v>0</v>
      </c>
      <c r="AC28" s="40">
        <f t="shared" si="3"/>
      </c>
      <c r="AD28" s="41">
        <f t="shared" si="4"/>
      </c>
      <c r="AE28" s="42"/>
      <c r="AF28" s="5"/>
      <c r="AG28" s="43">
        <f t="shared" si="5"/>
        <v>0</v>
      </c>
      <c r="AH28" s="43">
        <f t="shared" si="6"/>
        <v>0</v>
      </c>
      <c r="AI28" s="43">
        <f t="shared" si="7"/>
        <v>0</v>
      </c>
      <c r="AJ28" s="43">
        <f t="shared" si="8"/>
        <v>0</v>
      </c>
      <c r="AK28" s="43">
        <f t="shared" si="9"/>
        <v>0</v>
      </c>
      <c r="AL28" s="43">
        <f t="shared" si="10"/>
        <v>0</v>
      </c>
      <c r="AM28" s="43">
        <f t="shared" si="11"/>
        <v>0</v>
      </c>
      <c r="AN28" s="43">
        <f t="shared" si="12"/>
        <v>0</v>
      </c>
      <c r="AO28" s="43">
        <f t="shared" si="13"/>
        <v>0</v>
      </c>
      <c r="AP28" s="43">
        <f t="shared" si="14"/>
        <v>0</v>
      </c>
      <c r="AQ28" s="44">
        <f t="shared" si="15"/>
        <v>0</v>
      </c>
      <c r="AR28" s="44">
        <f t="shared" si="16"/>
        <v>10</v>
      </c>
      <c r="AS28" s="43">
        <f t="shared" si="17"/>
        <v>0</v>
      </c>
      <c r="AT28" s="43">
        <f t="shared" si="18"/>
        <v>0</v>
      </c>
      <c r="AU28" s="43">
        <f t="shared" si="19"/>
        <v>0</v>
      </c>
      <c r="AV28" s="43">
        <f t="shared" si="20"/>
        <v>0</v>
      </c>
      <c r="AW28" s="43">
        <f t="shared" si="21"/>
        <v>0</v>
      </c>
      <c r="AX28" s="43">
        <f t="shared" si="22"/>
        <v>0</v>
      </c>
      <c r="AY28" s="43">
        <f t="shared" si="23"/>
        <v>0</v>
      </c>
      <c r="AZ28" s="43">
        <f t="shared" si="24"/>
        <v>0</v>
      </c>
      <c r="BA28" s="43">
        <f t="shared" si="25"/>
        <v>0</v>
      </c>
      <c r="BB28" s="43">
        <f t="shared" si="26"/>
        <v>0</v>
      </c>
      <c r="BC28" s="44">
        <f t="shared" si="27"/>
        <v>0</v>
      </c>
      <c r="BD28" s="45">
        <f t="shared" si="28"/>
        <v>0</v>
      </c>
      <c r="BE28" s="46">
        <f t="shared" si="29"/>
        <v>0</v>
      </c>
      <c r="BF28" s="46"/>
    </row>
    <row r="29" spans="2:58" s="31" customFormat="1" ht="12.75" hidden="1">
      <c r="B29" s="32">
        <f t="shared" si="0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1"/>
        <v>0</v>
      </c>
      <c r="Z29" s="39">
        <f>IF(Y29=0,0,LOOKUP(Y29,Bodování!$A$2:$A$101,Bodování!$B$2:$B$101))</f>
        <v>0</v>
      </c>
      <c r="AA29" s="39">
        <f t="shared" si="2"/>
        <v>0</v>
      </c>
      <c r="AB29" s="39">
        <f>IF(AA29=0,0,LOOKUP(AA29,Bodování!$A$2:$A$101,Bodování!$B$2:$B$101))</f>
        <v>0</v>
      </c>
      <c r="AC29" s="40">
        <f t="shared" si="3"/>
      </c>
      <c r="AD29" s="41">
        <f t="shared" si="4"/>
      </c>
      <c r="AE29" s="42"/>
      <c r="AF29" s="5"/>
      <c r="AG29" s="43">
        <f t="shared" si="5"/>
        <v>0</v>
      </c>
      <c r="AH29" s="43">
        <f t="shared" si="6"/>
        <v>0</v>
      </c>
      <c r="AI29" s="43">
        <f t="shared" si="7"/>
        <v>0</v>
      </c>
      <c r="AJ29" s="43">
        <f t="shared" si="8"/>
        <v>0</v>
      </c>
      <c r="AK29" s="43">
        <f t="shared" si="9"/>
        <v>0</v>
      </c>
      <c r="AL29" s="43">
        <f t="shared" si="10"/>
        <v>0</v>
      </c>
      <c r="AM29" s="43">
        <f t="shared" si="11"/>
        <v>0</v>
      </c>
      <c r="AN29" s="43">
        <f t="shared" si="12"/>
        <v>0</v>
      </c>
      <c r="AO29" s="43">
        <f t="shared" si="13"/>
        <v>0</v>
      </c>
      <c r="AP29" s="43">
        <f t="shared" si="14"/>
        <v>0</v>
      </c>
      <c r="AQ29" s="44">
        <f t="shared" si="15"/>
        <v>0</v>
      </c>
      <c r="AR29" s="44">
        <f t="shared" si="16"/>
        <v>10</v>
      </c>
      <c r="AS29" s="43">
        <f t="shared" si="17"/>
        <v>0</v>
      </c>
      <c r="AT29" s="43">
        <f t="shared" si="18"/>
        <v>0</v>
      </c>
      <c r="AU29" s="43">
        <f t="shared" si="19"/>
        <v>0</v>
      </c>
      <c r="AV29" s="43">
        <f t="shared" si="20"/>
        <v>0</v>
      </c>
      <c r="AW29" s="43">
        <f t="shared" si="21"/>
        <v>0</v>
      </c>
      <c r="AX29" s="43">
        <f t="shared" si="22"/>
        <v>0</v>
      </c>
      <c r="AY29" s="43">
        <f t="shared" si="23"/>
        <v>0</v>
      </c>
      <c r="AZ29" s="43">
        <f t="shared" si="24"/>
        <v>0</v>
      </c>
      <c r="BA29" s="43">
        <f t="shared" si="25"/>
        <v>0</v>
      </c>
      <c r="BB29" s="43">
        <f t="shared" si="26"/>
        <v>0</v>
      </c>
      <c r="BC29" s="44">
        <f t="shared" si="27"/>
        <v>0</v>
      </c>
      <c r="BD29" s="45">
        <f t="shared" si="28"/>
        <v>0</v>
      </c>
      <c r="BE29" s="46">
        <f t="shared" si="29"/>
        <v>0</v>
      </c>
      <c r="BF29" s="46"/>
    </row>
    <row r="30" spans="2:58" s="31" customFormat="1" ht="12.75" hidden="1">
      <c r="B30" s="32">
        <f t="shared" si="0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1"/>
        <v>0</v>
      </c>
      <c r="Z30" s="39">
        <f>IF(Y30=0,0,LOOKUP(Y30,Bodování!$A$2:$A$101,Bodování!$B$2:$B$101))</f>
        <v>0</v>
      </c>
      <c r="AA30" s="39">
        <f t="shared" si="2"/>
        <v>0</v>
      </c>
      <c r="AB30" s="39">
        <f>IF(AA30=0,0,LOOKUP(AA30,Bodování!$A$2:$A$101,Bodování!$B$2:$B$101))</f>
        <v>0</v>
      </c>
      <c r="AC30" s="40">
        <f t="shared" si="3"/>
      </c>
      <c r="AD30" s="41">
        <f t="shared" si="4"/>
      </c>
      <c r="AE30" s="42"/>
      <c r="AF30" s="5"/>
      <c r="AG30" s="43">
        <f t="shared" si="5"/>
        <v>0</v>
      </c>
      <c r="AH30" s="43">
        <f t="shared" si="6"/>
        <v>0</v>
      </c>
      <c r="AI30" s="43">
        <f t="shared" si="7"/>
        <v>0</v>
      </c>
      <c r="AJ30" s="43">
        <f t="shared" si="8"/>
        <v>0</v>
      </c>
      <c r="AK30" s="43">
        <f t="shared" si="9"/>
        <v>0</v>
      </c>
      <c r="AL30" s="43">
        <f t="shared" si="10"/>
        <v>0</v>
      </c>
      <c r="AM30" s="43">
        <f t="shared" si="11"/>
        <v>0</v>
      </c>
      <c r="AN30" s="43">
        <f t="shared" si="12"/>
        <v>0</v>
      </c>
      <c r="AO30" s="43">
        <f t="shared" si="13"/>
        <v>0</v>
      </c>
      <c r="AP30" s="43">
        <f t="shared" si="14"/>
        <v>0</v>
      </c>
      <c r="AQ30" s="44">
        <f t="shared" si="15"/>
        <v>0</v>
      </c>
      <c r="AR30" s="44">
        <f t="shared" si="16"/>
        <v>10</v>
      </c>
      <c r="AS30" s="43">
        <f t="shared" si="17"/>
        <v>0</v>
      </c>
      <c r="AT30" s="43">
        <f t="shared" si="18"/>
        <v>0</v>
      </c>
      <c r="AU30" s="43">
        <f t="shared" si="19"/>
        <v>0</v>
      </c>
      <c r="AV30" s="43">
        <f t="shared" si="20"/>
        <v>0</v>
      </c>
      <c r="AW30" s="43">
        <f t="shared" si="21"/>
        <v>0</v>
      </c>
      <c r="AX30" s="43">
        <f t="shared" si="22"/>
        <v>0</v>
      </c>
      <c r="AY30" s="43">
        <f t="shared" si="23"/>
        <v>0</v>
      </c>
      <c r="AZ30" s="43">
        <f t="shared" si="24"/>
        <v>0</v>
      </c>
      <c r="BA30" s="43">
        <f t="shared" si="25"/>
        <v>0</v>
      </c>
      <c r="BB30" s="43">
        <f t="shared" si="26"/>
        <v>0</v>
      </c>
      <c r="BC30" s="44">
        <f t="shared" si="27"/>
        <v>0</v>
      </c>
      <c r="BD30" s="45">
        <f t="shared" si="28"/>
        <v>0</v>
      </c>
      <c r="BE30" s="46">
        <f t="shared" si="29"/>
        <v>0</v>
      </c>
      <c r="BF30" s="46"/>
    </row>
    <row r="31" spans="2:58" s="31" customFormat="1" ht="12.75" hidden="1">
      <c r="B31" s="32">
        <f t="shared" si="0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1"/>
        <v>0</v>
      </c>
      <c r="Z31" s="39">
        <f>IF(Y31=0,0,LOOKUP(Y31,Bodování!$A$2:$A$101,Bodování!$B$2:$B$101))</f>
        <v>0</v>
      </c>
      <c r="AA31" s="39">
        <f t="shared" si="2"/>
        <v>0</v>
      </c>
      <c r="AB31" s="39">
        <f>IF(AA31=0,0,LOOKUP(AA31,Bodování!$A$2:$A$101,Bodování!$B$2:$B$101))</f>
        <v>0</v>
      </c>
      <c r="AC31" s="40">
        <f t="shared" si="3"/>
      </c>
      <c r="AD31" s="41">
        <f t="shared" si="4"/>
      </c>
      <c r="AE31" s="42"/>
      <c r="AF31" s="5"/>
      <c r="AG31" s="43">
        <f t="shared" si="5"/>
        <v>0</v>
      </c>
      <c r="AH31" s="43">
        <f t="shared" si="6"/>
        <v>0</v>
      </c>
      <c r="AI31" s="43">
        <f t="shared" si="7"/>
        <v>0</v>
      </c>
      <c r="AJ31" s="43">
        <f t="shared" si="8"/>
        <v>0</v>
      </c>
      <c r="AK31" s="43">
        <f t="shared" si="9"/>
        <v>0</v>
      </c>
      <c r="AL31" s="43">
        <f t="shared" si="10"/>
        <v>0</v>
      </c>
      <c r="AM31" s="43">
        <f t="shared" si="11"/>
        <v>0</v>
      </c>
      <c r="AN31" s="43">
        <f t="shared" si="12"/>
        <v>0</v>
      </c>
      <c r="AO31" s="43">
        <f t="shared" si="13"/>
        <v>0</v>
      </c>
      <c r="AP31" s="43">
        <f t="shared" si="14"/>
        <v>0</v>
      </c>
      <c r="AQ31" s="44">
        <f t="shared" si="15"/>
        <v>0</v>
      </c>
      <c r="AR31" s="44">
        <f t="shared" si="16"/>
        <v>10</v>
      </c>
      <c r="AS31" s="43">
        <f t="shared" si="17"/>
        <v>0</v>
      </c>
      <c r="AT31" s="43">
        <f t="shared" si="18"/>
        <v>0</v>
      </c>
      <c r="AU31" s="43">
        <f t="shared" si="19"/>
        <v>0</v>
      </c>
      <c r="AV31" s="43">
        <f t="shared" si="20"/>
        <v>0</v>
      </c>
      <c r="AW31" s="43">
        <f t="shared" si="21"/>
        <v>0</v>
      </c>
      <c r="AX31" s="43">
        <f t="shared" si="22"/>
        <v>0</v>
      </c>
      <c r="AY31" s="43">
        <f t="shared" si="23"/>
        <v>0</v>
      </c>
      <c r="AZ31" s="43">
        <f t="shared" si="24"/>
        <v>0</v>
      </c>
      <c r="BA31" s="43">
        <f t="shared" si="25"/>
        <v>0</v>
      </c>
      <c r="BB31" s="43">
        <f t="shared" si="26"/>
        <v>0</v>
      </c>
      <c r="BC31" s="44">
        <f t="shared" si="27"/>
        <v>0</v>
      </c>
      <c r="BD31" s="45">
        <f t="shared" si="28"/>
        <v>0</v>
      </c>
      <c r="BE31" s="46">
        <f t="shared" si="29"/>
        <v>0</v>
      </c>
      <c r="BF31" s="46"/>
    </row>
    <row r="32" spans="2:58" s="31" customFormat="1" ht="12.75" hidden="1">
      <c r="B32" s="32">
        <f t="shared" si="0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1"/>
        <v>0</v>
      </c>
      <c r="Z32" s="39">
        <f>IF(Y32=0,0,LOOKUP(Y32,Bodování!$A$2:$A$101,Bodování!$B$2:$B$101))</f>
        <v>0</v>
      </c>
      <c r="AA32" s="39">
        <f t="shared" si="2"/>
        <v>0</v>
      </c>
      <c r="AB32" s="39">
        <f>IF(AA32=0,0,LOOKUP(AA32,Bodování!$A$2:$A$101,Bodování!$B$2:$B$101))</f>
        <v>0</v>
      </c>
      <c r="AC32" s="40">
        <f t="shared" si="3"/>
      </c>
      <c r="AD32" s="41">
        <f t="shared" si="4"/>
      </c>
      <c r="AE32" s="42"/>
      <c r="AF32" s="5"/>
      <c r="AG32" s="43">
        <f t="shared" si="5"/>
        <v>0</v>
      </c>
      <c r="AH32" s="43">
        <f t="shared" si="6"/>
        <v>0</v>
      </c>
      <c r="AI32" s="43">
        <f t="shared" si="7"/>
        <v>0</v>
      </c>
      <c r="AJ32" s="43">
        <f t="shared" si="8"/>
        <v>0</v>
      </c>
      <c r="AK32" s="43">
        <f t="shared" si="9"/>
        <v>0</v>
      </c>
      <c r="AL32" s="43">
        <f t="shared" si="10"/>
        <v>0</v>
      </c>
      <c r="AM32" s="43">
        <f t="shared" si="11"/>
        <v>0</v>
      </c>
      <c r="AN32" s="43">
        <f t="shared" si="12"/>
        <v>0</v>
      </c>
      <c r="AO32" s="43">
        <f t="shared" si="13"/>
        <v>0</v>
      </c>
      <c r="AP32" s="43">
        <f t="shared" si="14"/>
        <v>0</v>
      </c>
      <c r="AQ32" s="44">
        <f t="shared" si="15"/>
        <v>0</v>
      </c>
      <c r="AR32" s="44">
        <f t="shared" si="16"/>
        <v>10</v>
      </c>
      <c r="AS32" s="43">
        <f t="shared" si="17"/>
        <v>0</v>
      </c>
      <c r="AT32" s="43">
        <f t="shared" si="18"/>
        <v>0</v>
      </c>
      <c r="AU32" s="43">
        <f t="shared" si="19"/>
        <v>0</v>
      </c>
      <c r="AV32" s="43">
        <f t="shared" si="20"/>
        <v>0</v>
      </c>
      <c r="AW32" s="43">
        <f t="shared" si="21"/>
        <v>0</v>
      </c>
      <c r="AX32" s="43">
        <f t="shared" si="22"/>
        <v>0</v>
      </c>
      <c r="AY32" s="43">
        <f t="shared" si="23"/>
        <v>0</v>
      </c>
      <c r="AZ32" s="43">
        <f t="shared" si="24"/>
        <v>0</v>
      </c>
      <c r="BA32" s="43">
        <f t="shared" si="25"/>
        <v>0</v>
      </c>
      <c r="BB32" s="43">
        <f t="shared" si="26"/>
        <v>0</v>
      </c>
      <c r="BC32" s="44">
        <f t="shared" si="27"/>
        <v>0</v>
      </c>
      <c r="BD32" s="45">
        <f t="shared" si="28"/>
        <v>0</v>
      </c>
      <c r="BE32" s="46">
        <f t="shared" si="29"/>
        <v>0</v>
      </c>
      <c r="BF32" s="46"/>
    </row>
    <row r="33" spans="2:58" s="31" customFormat="1" ht="12.75" hidden="1">
      <c r="B33" s="32">
        <f t="shared" si="0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1"/>
        <v>0</v>
      </c>
      <c r="Z33" s="39">
        <f>IF(Y33=0,0,LOOKUP(Y33,Bodování!$A$2:$A$101,Bodování!$B$2:$B$101))</f>
        <v>0</v>
      </c>
      <c r="AA33" s="39">
        <f t="shared" si="2"/>
        <v>0</v>
      </c>
      <c r="AB33" s="39">
        <f>IF(AA33=0,0,LOOKUP(AA33,Bodování!$A$2:$A$101,Bodování!$B$2:$B$101))</f>
        <v>0</v>
      </c>
      <c r="AC33" s="40">
        <f t="shared" si="3"/>
      </c>
      <c r="AD33" s="41">
        <f t="shared" si="4"/>
      </c>
      <c r="AE33" s="42"/>
      <c r="AF33" s="5"/>
      <c r="AG33" s="43">
        <f t="shared" si="5"/>
        <v>0</v>
      </c>
      <c r="AH33" s="43">
        <f t="shared" si="6"/>
        <v>0</v>
      </c>
      <c r="AI33" s="43">
        <f t="shared" si="7"/>
        <v>0</v>
      </c>
      <c r="AJ33" s="43">
        <f t="shared" si="8"/>
        <v>0</v>
      </c>
      <c r="AK33" s="43">
        <f t="shared" si="9"/>
        <v>0</v>
      </c>
      <c r="AL33" s="43">
        <f t="shared" si="10"/>
        <v>0</v>
      </c>
      <c r="AM33" s="43">
        <f t="shared" si="11"/>
        <v>0</v>
      </c>
      <c r="AN33" s="43">
        <f t="shared" si="12"/>
        <v>0</v>
      </c>
      <c r="AO33" s="43">
        <f t="shared" si="13"/>
        <v>0</v>
      </c>
      <c r="AP33" s="43">
        <f t="shared" si="14"/>
        <v>0</v>
      </c>
      <c r="AQ33" s="44">
        <f t="shared" si="15"/>
        <v>0</v>
      </c>
      <c r="AR33" s="44">
        <f t="shared" si="16"/>
        <v>10</v>
      </c>
      <c r="AS33" s="43">
        <f t="shared" si="17"/>
        <v>0</v>
      </c>
      <c r="AT33" s="43">
        <f t="shared" si="18"/>
        <v>0</v>
      </c>
      <c r="AU33" s="43">
        <f t="shared" si="19"/>
        <v>0</v>
      </c>
      <c r="AV33" s="43">
        <f t="shared" si="20"/>
        <v>0</v>
      </c>
      <c r="AW33" s="43">
        <f t="shared" si="21"/>
        <v>0</v>
      </c>
      <c r="AX33" s="43">
        <f t="shared" si="22"/>
        <v>0</v>
      </c>
      <c r="AY33" s="43">
        <f t="shared" si="23"/>
        <v>0</v>
      </c>
      <c r="AZ33" s="43">
        <f t="shared" si="24"/>
        <v>0</v>
      </c>
      <c r="BA33" s="43">
        <f t="shared" si="25"/>
        <v>0</v>
      </c>
      <c r="BB33" s="43">
        <f t="shared" si="26"/>
        <v>0</v>
      </c>
      <c r="BC33" s="44">
        <f t="shared" si="27"/>
        <v>0</v>
      </c>
      <c r="BD33" s="45">
        <f t="shared" si="28"/>
        <v>0</v>
      </c>
      <c r="BE33" s="46">
        <f t="shared" si="29"/>
        <v>0</v>
      </c>
      <c r="BF33" s="46"/>
    </row>
    <row r="34" spans="2:58" s="31" customFormat="1" ht="12.75" hidden="1">
      <c r="B34" s="32">
        <f t="shared" si="0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1"/>
        <v>0</v>
      </c>
      <c r="Z34" s="39">
        <f>IF(Y34=0,0,LOOKUP(Y34,Bodování!$A$2:$A$101,Bodování!$B$2:$B$101))</f>
        <v>0</v>
      </c>
      <c r="AA34" s="39">
        <f t="shared" si="2"/>
        <v>0</v>
      </c>
      <c r="AB34" s="39">
        <f>IF(AA34=0,0,LOOKUP(AA34,Bodování!$A$2:$A$101,Bodování!$B$2:$B$101))</f>
        <v>0</v>
      </c>
      <c r="AC34" s="40">
        <f t="shared" si="3"/>
      </c>
      <c r="AD34" s="41">
        <f t="shared" si="4"/>
      </c>
      <c r="AE34" s="42"/>
      <c r="AF34" s="5"/>
      <c r="AG34" s="43">
        <f t="shared" si="5"/>
        <v>0</v>
      </c>
      <c r="AH34" s="43">
        <f t="shared" si="6"/>
        <v>0</v>
      </c>
      <c r="AI34" s="43">
        <f t="shared" si="7"/>
        <v>0</v>
      </c>
      <c r="AJ34" s="43">
        <f t="shared" si="8"/>
        <v>0</v>
      </c>
      <c r="AK34" s="43">
        <f t="shared" si="9"/>
        <v>0</v>
      </c>
      <c r="AL34" s="43">
        <f t="shared" si="10"/>
        <v>0</v>
      </c>
      <c r="AM34" s="43">
        <f t="shared" si="11"/>
        <v>0</v>
      </c>
      <c r="AN34" s="43">
        <f t="shared" si="12"/>
        <v>0</v>
      </c>
      <c r="AO34" s="43">
        <f t="shared" si="13"/>
        <v>0</v>
      </c>
      <c r="AP34" s="43">
        <f t="shared" si="14"/>
        <v>0</v>
      </c>
      <c r="AQ34" s="44">
        <f t="shared" si="15"/>
        <v>0</v>
      </c>
      <c r="AR34" s="44">
        <f t="shared" si="16"/>
        <v>10</v>
      </c>
      <c r="AS34" s="43">
        <f t="shared" si="17"/>
        <v>0</v>
      </c>
      <c r="AT34" s="43">
        <f t="shared" si="18"/>
        <v>0</v>
      </c>
      <c r="AU34" s="43">
        <f t="shared" si="19"/>
        <v>0</v>
      </c>
      <c r="AV34" s="43">
        <f t="shared" si="20"/>
        <v>0</v>
      </c>
      <c r="AW34" s="43">
        <f t="shared" si="21"/>
        <v>0</v>
      </c>
      <c r="AX34" s="43">
        <f t="shared" si="22"/>
        <v>0</v>
      </c>
      <c r="AY34" s="43">
        <f t="shared" si="23"/>
        <v>0</v>
      </c>
      <c r="AZ34" s="43">
        <f t="shared" si="24"/>
        <v>0</v>
      </c>
      <c r="BA34" s="43">
        <f t="shared" si="25"/>
        <v>0</v>
      </c>
      <c r="BB34" s="43">
        <f t="shared" si="26"/>
        <v>0</v>
      </c>
      <c r="BC34" s="44">
        <f t="shared" si="27"/>
        <v>0</v>
      </c>
      <c r="BD34" s="45">
        <f t="shared" si="28"/>
        <v>0</v>
      </c>
      <c r="BE34" s="46">
        <f t="shared" si="29"/>
        <v>0</v>
      </c>
      <c r="BF34" s="46"/>
    </row>
    <row r="35" spans="2:58" s="31" customFormat="1" ht="12.75" hidden="1">
      <c r="B35" s="32">
        <f t="shared" si="0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1"/>
        <v>0</v>
      </c>
      <c r="Z35" s="39">
        <f>IF(Y35=0,0,LOOKUP(Y35,Bodování!$A$2:$A$101,Bodování!$B$2:$B$101))</f>
        <v>0</v>
      </c>
      <c r="AA35" s="39">
        <f t="shared" si="2"/>
        <v>0</v>
      </c>
      <c r="AB35" s="39">
        <f>IF(AA35=0,0,LOOKUP(AA35,Bodování!$A$2:$A$101,Bodování!$B$2:$B$101))</f>
        <v>0</v>
      </c>
      <c r="AC35" s="40">
        <f t="shared" si="3"/>
      </c>
      <c r="AD35" s="41">
        <f t="shared" si="4"/>
      </c>
      <c r="AE35" s="42"/>
      <c r="AF35" s="5"/>
      <c r="AG35" s="43">
        <f t="shared" si="5"/>
        <v>0</v>
      </c>
      <c r="AH35" s="43">
        <f t="shared" si="6"/>
        <v>0</v>
      </c>
      <c r="AI35" s="43">
        <f t="shared" si="7"/>
        <v>0</v>
      </c>
      <c r="AJ35" s="43">
        <f t="shared" si="8"/>
        <v>0</v>
      </c>
      <c r="AK35" s="43">
        <f t="shared" si="9"/>
        <v>0</v>
      </c>
      <c r="AL35" s="43">
        <f t="shared" si="10"/>
        <v>0</v>
      </c>
      <c r="AM35" s="43">
        <f t="shared" si="11"/>
        <v>0</v>
      </c>
      <c r="AN35" s="43">
        <f t="shared" si="12"/>
        <v>0</v>
      </c>
      <c r="AO35" s="43">
        <f t="shared" si="13"/>
        <v>0</v>
      </c>
      <c r="AP35" s="43">
        <f t="shared" si="14"/>
        <v>0</v>
      </c>
      <c r="AQ35" s="44">
        <f t="shared" si="15"/>
        <v>0</v>
      </c>
      <c r="AR35" s="44">
        <f t="shared" si="16"/>
        <v>10</v>
      </c>
      <c r="AS35" s="43">
        <f t="shared" si="17"/>
        <v>0</v>
      </c>
      <c r="AT35" s="43">
        <f t="shared" si="18"/>
        <v>0</v>
      </c>
      <c r="AU35" s="43">
        <f t="shared" si="19"/>
        <v>0</v>
      </c>
      <c r="AV35" s="43">
        <f t="shared" si="20"/>
        <v>0</v>
      </c>
      <c r="AW35" s="43">
        <f t="shared" si="21"/>
        <v>0</v>
      </c>
      <c r="AX35" s="43">
        <f t="shared" si="22"/>
        <v>0</v>
      </c>
      <c r="AY35" s="43">
        <f t="shared" si="23"/>
        <v>0</v>
      </c>
      <c r="AZ35" s="43">
        <f t="shared" si="24"/>
        <v>0</v>
      </c>
      <c r="BA35" s="43">
        <f t="shared" si="25"/>
        <v>0</v>
      </c>
      <c r="BB35" s="43">
        <f t="shared" si="26"/>
        <v>0</v>
      </c>
      <c r="BC35" s="44">
        <f t="shared" si="27"/>
        <v>0</v>
      </c>
      <c r="BD35" s="45">
        <f t="shared" si="28"/>
        <v>0</v>
      </c>
      <c r="BE35" s="46">
        <f t="shared" si="29"/>
        <v>0</v>
      </c>
      <c r="BF35" s="46"/>
    </row>
    <row r="36" spans="2:58" s="31" customFormat="1" ht="12.75" hidden="1">
      <c r="B36" s="32">
        <f t="shared" si="0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1"/>
        <v>0</v>
      </c>
      <c r="Z36" s="39">
        <f>IF(Y36=0,0,LOOKUP(Y36,Bodování!$A$2:$A$101,Bodování!$B$2:$B$101))</f>
        <v>0</v>
      </c>
      <c r="AA36" s="39">
        <f t="shared" si="2"/>
        <v>0</v>
      </c>
      <c r="AB36" s="39">
        <f>IF(AA36=0,0,LOOKUP(AA36,Bodování!$A$2:$A$101,Bodování!$B$2:$B$101))</f>
        <v>0</v>
      </c>
      <c r="AC36" s="40">
        <f t="shared" si="3"/>
      </c>
      <c r="AD36" s="41">
        <f t="shared" si="4"/>
      </c>
      <c r="AE36" s="42"/>
      <c r="AF36" s="5"/>
      <c r="AG36" s="43">
        <f t="shared" si="5"/>
        <v>0</v>
      </c>
      <c r="AH36" s="43">
        <f t="shared" si="6"/>
        <v>0</v>
      </c>
      <c r="AI36" s="43">
        <f t="shared" si="7"/>
        <v>0</v>
      </c>
      <c r="AJ36" s="43">
        <f t="shared" si="8"/>
        <v>0</v>
      </c>
      <c r="AK36" s="43">
        <f t="shared" si="9"/>
        <v>0</v>
      </c>
      <c r="AL36" s="43">
        <f t="shared" si="10"/>
        <v>0</v>
      </c>
      <c r="AM36" s="43">
        <f t="shared" si="11"/>
        <v>0</v>
      </c>
      <c r="AN36" s="43">
        <f t="shared" si="12"/>
        <v>0</v>
      </c>
      <c r="AO36" s="43">
        <f t="shared" si="13"/>
        <v>0</v>
      </c>
      <c r="AP36" s="43">
        <f t="shared" si="14"/>
        <v>0</v>
      </c>
      <c r="AQ36" s="44">
        <f t="shared" si="15"/>
        <v>0</v>
      </c>
      <c r="AR36" s="44">
        <f t="shared" si="16"/>
        <v>10</v>
      </c>
      <c r="AS36" s="43">
        <f t="shared" si="17"/>
        <v>0</v>
      </c>
      <c r="AT36" s="43">
        <f t="shared" si="18"/>
        <v>0</v>
      </c>
      <c r="AU36" s="43">
        <f t="shared" si="19"/>
        <v>0</v>
      </c>
      <c r="AV36" s="43">
        <f t="shared" si="20"/>
        <v>0</v>
      </c>
      <c r="AW36" s="43">
        <f t="shared" si="21"/>
        <v>0</v>
      </c>
      <c r="AX36" s="43">
        <f t="shared" si="22"/>
        <v>0</v>
      </c>
      <c r="AY36" s="43">
        <f t="shared" si="23"/>
        <v>0</v>
      </c>
      <c r="AZ36" s="43">
        <f t="shared" si="24"/>
        <v>0</v>
      </c>
      <c r="BA36" s="43">
        <f t="shared" si="25"/>
        <v>0</v>
      </c>
      <c r="BB36" s="43">
        <f t="shared" si="26"/>
        <v>0</v>
      </c>
      <c r="BC36" s="44">
        <f t="shared" si="27"/>
        <v>0</v>
      </c>
      <c r="BD36" s="45">
        <f t="shared" si="28"/>
        <v>0</v>
      </c>
      <c r="BE36" s="46">
        <f t="shared" si="29"/>
        <v>0</v>
      </c>
      <c r="BF36" s="46"/>
    </row>
    <row r="37" spans="2:58" s="31" customFormat="1" ht="12.75" hidden="1">
      <c r="B37" s="32">
        <f t="shared" si="0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1"/>
        <v>0</v>
      </c>
      <c r="Z37" s="39">
        <f>IF(Y37=0,0,LOOKUP(Y37,Bodování!$A$2:$A$101,Bodování!$B$2:$B$101))</f>
        <v>0</v>
      </c>
      <c r="AA37" s="39">
        <f t="shared" si="2"/>
        <v>0</v>
      </c>
      <c r="AB37" s="39">
        <f>IF(AA37=0,0,LOOKUP(AA37,Bodování!$A$2:$A$101,Bodování!$B$2:$B$101))</f>
        <v>0</v>
      </c>
      <c r="AC37" s="40">
        <f t="shared" si="3"/>
      </c>
      <c r="AD37" s="41">
        <f t="shared" si="4"/>
      </c>
      <c r="AE37" s="42"/>
      <c r="AF37" s="5"/>
      <c r="AG37" s="43">
        <f t="shared" si="5"/>
        <v>0</v>
      </c>
      <c r="AH37" s="43">
        <f t="shared" si="6"/>
        <v>0</v>
      </c>
      <c r="AI37" s="43">
        <f t="shared" si="7"/>
        <v>0</v>
      </c>
      <c r="AJ37" s="43">
        <f t="shared" si="8"/>
        <v>0</v>
      </c>
      <c r="AK37" s="43">
        <f t="shared" si="9"/>
        <v>0</v>
      </c>
      <c r="AL37" s="43">
        <f t="shared" si="10"/>
        <v>0</v>
      </c>
      <c r="AM37" s="43">
        <f t="shared" si="11"/>
        <v>0</v>
      </c>
      <c r="AN37" s="43">
        <f t="shared" si="12"/>
        <v>0</v>
      </c>
      <c r="AO37" s="43">
        <f t="shared" si="13"/>
        <v>0</v>
      </c>
      <c r="AP37" s="43">
        <f t="shared" si="14"/>
        <v>0</v>
      </c>
      <c r="AQ37" s="44">
        <f t="shared" si="15"/>
        <v>0</v>
      </c>
      <c r="AR37" s="44">
        <f t="shared" si="16"/>
        <v>10</v>
      </c>
      <c r="AS37" s="43">
        <f t="shared" si="17"/>
        <v>0</v>
      </c>
      <c r="AT37" s="43">
        <f t="shared" si="18"/>
        <v>0</v>
      </c>
      <c r="AU37" s="43">
        <f t="shared" si="19"/>
        <v>0</v>
      </c>
      <c r="AV37" s="43">
        <f t="shared" si="20"/>
        <v>0</v>
      </c>
      <c r="AW37" s="43">
        <f t="shared" si="21"/>
        <v>0</v>
      </c>
      <c r="AX37" s="43">
        <f t="shared" si="22"/>
        <v>0</v>
      </c>
      <c r="AY37" s="43">
        <f t="shared" si="23"/>
        <v>0</v>
      </c>
      <c r="AZ37" s="43">
        <f t="shared" si="24"/>
        <v>0</v>
      </c>
      <c r="BA37" s="43">
        <f t="shared" si="25"/>
        <v>0</v>
      </c>
      <c r="BB37" s="43">
        <f t="shared" si="26"/>
        <v>0</v>
      </c>
      <c r="BC37" s="44">
        <f t="shared" si="27"/>
        <v>0</v>
      </c>
      <c r="BD37" s="45">
        <f t="shared" si="28"/>
        <v>0</v>
      </c>
      <c r="BE37" s="46">
        <f t="shared" si="29"/>
        <v>0</v>
      </c>
      <c r="BF37" s="46"/>
    </row>
    <row r="38" spans="2:58" s="31" customFormat="1" ht="12.75" hidden="1">
      <c r="B38" s="32">
        <f t="shared" si="0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1"/>
        <v>0</v>
      </c>
      <c r="Z38" s="39">
        <f>IF(Y38=0,0,LOOKUP(Y38,Bodování!$A$2:$A$101,Bodování!$B$2:$B$101))</f>
        <v>0</v>
      </c>
      <c r="AA38" s="39">
        <f t="shared" si="2"/>
        <v>0</v>
      </c>
      <c r="AB38" s="39">
        <f>IF(AA38=0,0,LOOKUP(AA38,Bodování!$A$2:$A$101,Bodování!$B$2:$B$101))</f>
        <v>0</v>
      </c>
      <c r="AC38" s="40">
        <f t="shared" si="3"/>
      </c>
      <c r="AD38" s="41">
        <f t="shared" si="4"/>
      </c>
      <c r="AE38" s="42"/>
      <c r="AF38" s="5"/>
      <c r="AG38" s="43">
        <f t="shared" si="5"/>
        <v>0</v>
      </c>
      <c r="AH38" s="43">
        <f t="shared" si="6"/>
        <v>0</v>
      </c>
      <c r="AI38" s="43">
        <f t="shared" si="7"/>
        <v>0</v>
      </c>
      <c r="AJ38" s="43">
        <f t="shared" si="8"/>
        <v>0</v>
      </c>
      <c r="AK38" s="43">
        <f t="shared" si="9"/>
        <v>0</v>
      </c>
      <c r="AL38" s="43">
        <f t="shared" si="10"/>
        <v>0</v>
      </c>
      <c r="AM38" s="43">
        <f t="shared" si="11"/>
        <v>0</v>
      </c>
      <c r="AN38" s="43">
        <f t="shared" si="12"/>
        <v>0</v>
      </c>
      <c r="AO38" s="43">
        <f t="shared" si="13"/>
        <v>0</v>
      </c>
      <c r="AP38" s="43">
        <f t="shared" si="14"/>
        <v>0</v>
      </c>
      <c r="AQ38" s="44">
        <f t="shared" si="15"/>
        <v>0</v>
      </c>
      <c r="AR38" s="44">
        <f t="shared" si="16"/>
        <v>10</v>
      </c>
      <c r="AS38" s="43">
        <f t="shared" si="17"/>
        <v>0</v>
      </c>
      <c r="AT38" s="43">
        <f t="shared" si="18"/>
        <v>0</v>
      </c>
      <c r="AU38" s="43">
        <f t="shared" si="19"/>
        <v>0</v>
      </c>
      <c r="AV38" s="43">
        <f t="shared" si="20"/>
        <v>0</v>
      </c>
      <c r="AW38" s="43">
        <f t="shared" si="21"/>
        <v>0</v>
      </c>
      <c r="AX38" s="43">
        <f t="shared" si="22"/>
        <v>0</v>
      </c>
      <c r="AY38" s="43">
        <f t="shared" si="23"/>
        <v>0</v>
      </c>
      <c r="AZ38" s="43">
        <f t="shared" si="24"/>
        <v>0</v>
      </c>
      <c r="BA38" s="43">
        <f t="shared" si="25"/>
        <v>0</v>
      </c>
      <c r="BB38" s="43">
        <f t="shared" si="26"/>
        <v>0</v>
      </c>
      <c r="BC38" s="44">
        <f t="shared" si="27"/>
        <v>0</v>
      </c>
      <c r="BD38" s="45">
        <f t="shared" si="28"/>
        <v>0</v>
      </c>
      <c r="BE38" s="46">
        <f t="shared" si="29"/>
        <v>0</v>
      </c>
      <c r="BF38" s="46"/>
    </row>
    <row r="39" spans="2:58" s="31" customFormat="1" ht="12.75" hidden="1">
      <c r="B39" s="32">
        <f t="shared" si="0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1"/>
        <v>0</v>
      </c>
      <c r="Z39" s="39">
        <f>IF(Y39=0,0,LOOKUP(Y39,Bodování!$A$2:$A$101,Bodování!$B$2:$B$101))</f>
        <v>0</v>
      </c>
      <c r="AA39" s="39">
        <f t="shared" si="2"/>
        <v>0</v>
      </c>
      <c r="AB39" s="39">
        <f>IF(AA39=0,0,LOOKUP(AA39,Bodování!$A$2:$A$101,Bodování!$B$2:$B$101))</f>
        <v>0</v>
      </c>
      <c r="AC39" s="40">
        <f t="shared" si="3"/>
      </c>
      <c r="AD39" s="41">
        <f t="shared" si="4"/>
      </c>
      <c r="AE39" s="42"/>
      <c r="AF39" s="5"/>
      <c r="AG39" s="43">
        <f t="shared" si="5"/>
        <v>0</v>
      </c>
      <c r="AH39" s="43">
        <f t="shared" si="6"/>
        <v>0</v>
      </c>
      <c r="AI39" s="43">
        <f t="shared" si="7"/>
        <v>0</v>
      </c>
      <c r="AJ39" s="43">
        <f t="shared" si="8"/>
        <v>0</v>
      </c>
      <c r="AK39" s="43">
        <f t="shared" si="9"/>
        <v>0</v>
      </c>
      <c r="AL39" s="43">
        <f t="shared" si="10"/>
        <v>0</v>
      </c>
      <c r="AM39" s="43">
        <f t="shared" si="11"/>
        <v>0</v>
      </c>
      <c r="AN39" s="43">
        <f t="shared" si="12"/>
        <v>0</v>
      </c>
      <c r="AO39" s="43">
        <f t="shared" si="13"/>
        <v>0</v>
      </c>
      <c r="AP39" s="43">
        <f t="shared" si="14"/>
        <v>0</v>
      </c>
      <c r="AQ39" s="44">
        <f t="shared" si="15"/>
        <v>0</v>
      </c>
      <c r="AR39" s="44">
        <f t="shared" si="16"/>
        <v>10</v>
      </c>
      <c r="AS39" s="43">
        <f t="shared" si="17"/>
        <v>0</v>
      </c>
      <c r="AT39" s="43">
        <f t="shared" si="18"/>
        <v>0</v>
      </c>
      <c r="AU39" s="43">
        <f t="shared" si="19"/>
        <v>0</v>
      </c>
      <c r="AV39" s="43">
        <f t="shared" si="20"/>
        <v>0</v>
      </c>
      <c r="AW39" s="43">
        <f t="shared" si="21"/>
        <v>0</v>
      </c>
      <c r="AX39" s="43">
        <f t="shared" si="22"/>
        <v>0</v>
      </c>
      <c r="AY39" s="43">
        <f t="shared" si="23"/>
        <v>0</v>
      </c>
      <c r="AZ39" s="43">
        <f t="shared" si="24"/>
        <v>0</v>
      </c>
      <c r="BA39" s="43">
        <f t="shared" si="25"/>
        <v>0</v>
      </c>
      <c r="BB39" s="43">
        <f t="shared" si="26"/>
        <v>0</v>
      </c>
      <c r="BC39" s="44">
        <f t="shared" si="27"/>
        <v>0</v>
      </c>
      <c r="BD39" s="45">
        <f t="shared" si="28"/>
        <v>0</v>
      </c>
      <c r="BE39" s="46">
        <f t="shared" si="29"/>
        <v>0</v>
      </c>
      <c r="BF39" s="46"/>
    </row>
    <row r="40" spans="2:58" s="31" customFormat="1" ht="12.75" hidden="1">
      <c r="B40" s="32">
        <f t="shared" si="0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1"/>
        <v>0</v>
      </c>
      <c r="Z40" s="39">
        <f>IF(Y40=0,0,LOOKUP(Y40,Bodování!$A$2:$A$101,Bodování!$B$2:$B$101))</f>
        <v>0</v>
      </c>
      <c r="AA40" s="39">
        <f t="shared" si="2"/>
        <v>0</v>
      </c>
      <c r="AB40" s="39">
        <f>IF(AA40=0,0,LOOKUP(AA40,Bodování!$A$2:$A$101,Bodování!$B$2:$B$101))</f>
        <v>0</v>
      </c>
      <c r="AC40" s="40">
        <f t="shared" si="3"/>
      </c>
      <c r="AD40" s="41">
        <f t="shared" si="4"/>
      </c>
      <c r="AE40" s="42"/>
      <c r="AF40" s="5"/>
      <c r="AG40" s="43">
        <f t="shared" si="5"/>
        <v>0</v>
      </c>
      <c r="AH40" s="43">
        <f t="shared" si="6"/>
        <v>0</v>
      </c>
      <c r="AI40" s="43">
        <f t="shared" si="7"/>
        <v>0</v>
      </c>
      <c r="AJ40" s="43">
        <f t="shared" si="8"/>
        <v>0</v>
      </c>
      <c r="AK40" s="43">
        <f t="shared" si="9"/>
        <v>0</v>
      </c>
      <c r="AL40" s="43">
        <f t="shared" si="10"/>
        <v>0</v>
      </c>
      <c r="AM40" s="43">
        <f t="shared" si="11"/>
        <v>0</v>
      </c>
      <c r="AN40" s="43">
        <f t="shared" si="12"/>
        <v>0</v>
      </c>
      <c r="AO40" s="43">
        <f t="shared" si="13"/>
        <v>0</v>
      </c>
      <c r="AP40" s="43">
        <f t="shared" si="14"/>
        <v>0</v>
      </c>
      <c r="AQ40" s="44">
        <f t="shared" si="15"/>
        <v>0</v>
      </c>
      <c r="AR40" s="44">
        <f t="shared" si="16"/>
        <v>10</v>
      </c>
      <c r="AS40" s="43">
        <f t="shared" si="17"/>
        <v>0</v>
      </c>
      <c r="AT40" s="43">
        <f t="shared" si="18"/>
        <v>0</v>
      </c>
      <c r="AU40" s="43">
        <f t="shared" si="19"/>
        <v>0</v>
      </c>
      <c r="AV40" s="43">
        <f t="shared" si="20"/>
        <v>0</v>
      </c>
      <c r="AW40" s="43">
        <f t="shared" si="21"/>
        <v>0</v>
      </c>
      <c r="AX40" s="43">
        <f t="shared" si="22"/>
        <v>0</v>
      </c>
      <c r="AY40" s="43">
        <f t="shared" si="23"/>
        <v>0</v>
      </c>
      <c r="AZ40" s="43">
        <f t="shared" si="24"/>
        <v>0</v>
      </c>
      <c r="BA40" s="43">
        <f t="shared" si="25"/>
        <v>0</v>
      </c>
      <c r="BB40" s="43">
        <f t="shared" si="26"/>
        <v>0</v>
      </c>
      <c r="BC40" s="44">
        <f t="shared" si="27"/>
        <v>0</v>
      </c>
      <c r="BD40" s="45">
        <f t="shared" si="28"/>
        <v>0</v>
      </c>
      <c r="BE40" s="46">
        <f t="shared" si="29"/>
        <v>0</v>
      </c>
      <c r="BF40" s="46"/>
    </row>
    <row r="41" spans="2:58" s="31" customFormat="1" ht="12.75" hidden="1">
      <c r="B41" s="32">
        <f t="shared" si="0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1"/>
        <v>0</v>
      </c>
      <c r="Z41" s="39">
        <f>IF(Y41=0,0,LOOKUP(Y41,Bodování!$A$2:$A$101,Bodování!$B$2:$B$101))</f>
        <v>0</v>
      </c>
      <c r="AA41" s="39">
        <f t="shared" si="2"/>
        <v>0</v>
      </c>
      <c r="AB41" s="39">
        <f>IF(AA41=0,0,LOOKUP(AA41,Bodování!$A$2:$A$101,Bodování!$B$2:$B$101))</f>
        <v>0</v>
      </c>
      <c r="AC41" s="40">
        <f t="shared" si="3"/>
      </c>
      <c r="AD41" s="41">
        <f t="shared" si="4"/>
      </c>
      <c r="AE41" s="42"/>
      <c r="AF41" s="5"/>
      <c r="AG41" s="43">
        <f t="shared" si="5"/>
        <v>0</v>
      </c>
      <c r="AH41" s="43">
        <f t="shared" si="6"/>
        <v>0</v>
      </c>
      <c r="AI41" s="43">
        <f t="shared" si="7"/>
        <v>0</v>
      </c>
      <c r="AJ41" s="43">
        <f t="shared" si="8"/>
        <v>0</v>
      </c>
      <c r="AK41" s="43">
        <f t="shared" si="9"/>
        <v>0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0</v>
      </c>
      <c r="AP41" s="43">
        <f t="shared" si="14"/>
        <v>0</v>
      </c>
      <c r="AQ41" s="44">
        <f t="shared" si="15"/>
        <v>0</v>
      </c>
      <c r="AR41" s="44">
        <f t="shared" si="16"/>
        <v>10</v>
      </c>
      <c r="AS41" s="43">
        <f t="shared" si="17"/>
        <v>0</v>
      </c>
      <c r="AT41" s="43">
        <f t="shared" si="18"/>
        <v>0</v>
      </c>
      <c r="AU41" s="43">
        <f t="shared" si="19"/>
        <v>0</v>
      </c>
      <c r="AV41" s="43">
        <f t="shared" si="20"/>
        <v>0</v>
      </c>
      <c r="AW41" s="43">
        <f t="shared" si="21"/>
        <v>0</v>
      </c>
      <c r="AX41" s="43">
        <f t="shared" si="22"/>
        <v>0</v>
      </c>
      <c r="AY41" s="43">
        <f t="shared" si="23"/>
        <v>0</v>
      </c>
      <c r="AZ41" s="43">
        <f t="shared" si="24"/>
        <v>0</v>
      </c>
      <c r="BA41" s="43">
        <f t="shared" si="25"/>
        <v>0</v>
      </c>
      <c r="BB41" s="43">
        <f t="shared" si="26"/>
        <v>0</v>
      </c>
      <c r="BC41" s="44">
        <f t="shared" si="27"/>
        <v>0</v>
      </c>
      <c r="BD41" s="45">
        <f t="shared" si="28"/>
        <v>0</v>
      </c>
      <c r="BE41" s="46">
        <f t="shared" si="29"/>
        <v>0</v>
      </c>
      <c r="BF41" s="46"/>
    </row>
    <row r="42" spans="2:58" s="31" customFormat="1" ht="12.75" hidden="1">
      <c r="B42" s="32">
        <f t="shared" si="0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1"/>
        <v>0</v>
      </c>
      <c r="Z42" s="39">
        <f>IF(Y42=0,0,LOOKUP(Y42,Bodování!$A$2:$A$101,Bodování!$B$2:$B$101))</f>
        <v>0</v>
      </c>
      <c r="AA42" s="39">
        <f t="shared" si="2"/>
        <v>0</v>
      </c>
      <c r="AB42" s="39">
        <f>IF(AA42=0,0,LOOKUP(AA42,Bodování!$A$2:$A$101,Bodování!$B$2:$B$101))</f>
        <v>0</v>
      </c>
      <c r="AC42" s="40">
        <f t="shared" si="3"/>
      </c>
      <c r="AD42" s="41">
        <f t="shared" si="4"/>
      </c>
      <c r="AE42" s="42"/>
      <c r="AF42" s="5"/>
      <c r="AG42" s="43">
        <f t="shared" si="5"/>
        <v>0</v>
      </c>
      <c r="AH42" s="43">
        <f t="shared" si="6"/>
        <v>0</v>
      </c>
      <c r="AI42" s="43">
        <f t="shared" si="7"/>
        <v>0</v>
      </c>
      <c r="AJ42" s="43">
        <f t="shared" si="8"/>
        <v>0</v>
      </c>
      <c r="AK42" s="43">
        <f t="shared" si="9"/>
        <v>0</v>
      </c>
      <c r="AL42" s="43">
        <f t="shared" si="10"/>
        <v>0</v>
      </c>
      <c r="AM42" s="43">
        <f t="shared" si="11"/>
        <v>0</v>
      </c>
      <c r="AN42" s="43">
        <f t="shared" si="12"/>
        <v>0</v>
      </c>
      <c r="AO42" s="43">
        <f t="shared" si="13"/>
        <v>0</v>
      </c>
      <c r="AP42" s="43">
        <f t="shared" si="14"/>
        <v>0</v>
      </c>
      <c r="AQ42" s="44">
        <f t="shared" si="15"/>
        <v>0</v>
      </c>
      <c r="AR42" s="44">
        <f t="shared" si="16"/>
        <v>10</v>
      </c>
      <c r="AS42" s="43">
        <f t="shared" si="17"/>
        <v>0</v>
      </c>
      <c r="AT42" s="43">
        <f t="shared" si="18"/>
        <v>0</v>
      </c>
      <c r="AU42" s="43">
        <f t="shared" si="19"/>
        <v>0</v>
      </c>
      <c r="AV42" s="43">
        <f t="shared" si="20"/>
        <v>0</v>
      </c>
      <c r="AW42" s="43">
        <f t="shared" si="21"/>
        <v>0</v>
      </c>
      <c r="AX42" s="43">
        <f t="shared" si="22"/>
        <v>0</v>
      </c>
      <c r="AY42" s="43">
        <f t="shared" si="23"/>
        <v>0</v>
      </c>
      <c r="AZ42" s="43">
        <f t="shared" si="24"/>
        <v>0</v>
      </c>
      <c r="BA42" s="43">
        <f t="shared" si="25"/>
        <v>0</v>
      </c>
      <c r="BB42" s="43">
        <f t="shared" si="26"/>
        <v>0</v>
      </c>
      <c r="BC42" s="44">
        <f t="shared" si="27"/>
        <v>0</v>
      </c>
      <c r="BD42" s="45">
        <f t="shared" si="28"/>
        <v>0</v>
      </c>
      <c r="BE42" s="46">
        <f t="shared" si="29"/>
        <v>0</v>
      </c>
      <c r="BF42" s="46"/>
    </row>
    <row r="43" spans="2:58" s="31" customFormat="1" ht="12.75" hidden="1">
      <c r="B43" s="32">
        <f aca="true" t="shared" si="30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31" ref="Y43:Y60">IF(BE43&lt;7,0,AQ43)</f>
        <v>0</v>
      </c>
      <c r="Z43" s="39">
        <f>IF(Y43=0,0,LOOKUP(Y43,Bodování!$A$2:$A$101,Bodování!$B$2:$B$101))</f>
        <v>0</v>
      </c>
      <c r="AA43" s="39">
        <f aca="true" t="shared" si="32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33" ref="AC43:AC60">IF(C43&gt;0,E43+G43+I43+K43+M43+O43+Q43+S43+U43+W43-Y43-AA43,"")</f>
      </c>
      <c r="AD43" s="41">
        <f aca="true" t="shared" si="34" ref="AD43:AD60">IF(C43&gt;0,F43+H43+J43+L43+N43+P43+R43+T43+V43+X43-Z43-AB43,"")</f>
      </c>
      <c r="AE43" s="42"/>
      <c r="AF43" s="5"/>
      <c r="AG43" s="43">
        <f aca="true" t="shared" si="35" ref="AG43:AG60">E43</f>
        <v>0</v>
      </c>
      <c r="AH43" s="43">
        <f aca="true" t="shared" si="36" ref="AH43:AH60">G43</f>
        <v>0</v>
      </c>
      <c r="AI43" s="43">
        <f aca="true" t="shared" si="37" ref="AI43:AI60">I43</f>
        <v>0</v>
      </c>
      <c r="AJ43" s="43">
        <f aca="true" t="shared" si="38" ref="AJ43:AJ60">K43</f>
        <v>0</v>
      </c>
      <c r="AK43" s="43">
        <f aca="true" t="shared" si="39" ref="AK43:AK60">M43</f>
        <v>0</v>
      </c>
      <c r="AL43" s="43">
        <f aca="true" t="shared" si="40" ref="AL43:AL60">O43</f>
        <v>0</v>
      </c>
      <c r="AM43" s="43">
        <f aca="true" t="shared" si="41" ref="AM43:AM60">Q43</f>
        <v>0</v>
      </c>
      <c r="AN43" s="43">
        <f aca="true" t="shared" si="42" ref="AN43:AN60">S43</f>
        <v>0</v>
      </c>
      <c r="AO43" s="43">
        <f aca="true" t="shared" si="43" ref="AO43:AO60">U43</f>
        <v>0</v>
      </c>
      <c r="AP43" s="43">
        <f aca="true" t="shared" si="44" ref="AP43:AP60">W43</f>
        <v>0</v>
      </c>
      <c r="AQ43" s="44">
        <f aca="true" t="shared" si="45" ref="AQ43:AQ60">MAX(AG43:AP43)</f>
        <v>0</v>
      </c>
      <c r="AR43" s="44">
        <f aca="true" t="shared" si="46" ref="AR43:AR60">COUNTIF(AG43:AP43,AQ43)</f>
        <v>10</v>
      </c>
      <c r="AS43" s="43">
        <f aca="true" t="shared" si="47" ref="AS43:AS60">IF(AQ43=AG43,0,AG43)</f>
        <v>0</v>
      </c>
      <c r="AT43" s="43">
        <f aca="true" t="shared" si="48" ref="AT43:AT60">IF(AQ43=AH43,0,AH43)</f>
        <v>0</v>
      </c>
      <c r="AU43" s="43">
        <f aca="true" t="shared" si="49" ref="AU43:AU60">IF(AQ43=AI43,0,AI43)</f>
        <v>0</v>
      </c>
      <c r="AV43" s="43">
        <f aca="true" t="shared" si="50" ref="AV43:AV60">IF(AQ43=AJ43,0,AJ43)</f>
        <v>0</v>
      </c>
      <c r="AW43" s="43">
        <f aca="true" t="shared" si="51" ref="AW43:AW60">IF(AQ43=AK43,0,AK43)</f>
        <v>0</v>
      </c>
      <c r="AX43" s="43">
        <f aca="true" t="shared" si="52" ref="AX43:AX60">IF(AQ43=AL43,0,AL43)</f>
        <v>0</v>
      </c>
      <c r="AY43" s="43">
        <f aca="true" t="shared" si="53" ref="AY43:AY60">IF(AQ43=AM43,0,AM43)</f>
        <v>0</v>
      </c>
      <c r="AZ43" s="43">
        <f aca="true" t="shared" si="54" ref="AZ43:AZ60">IF(AQ43=AN43,0,AN43)</f>
        <v>0</v>
      </c>
      <c r="BA43" s="43">
        <f aca="true" t="shared" si="55" ref="BA43:BA60">IF(AQ43=AO43,0,AO43)</f>
        <v>0</v>
      </c>
      <c r="BB43" s="43">
        <f aca="true" t="shared" si="56" ref="BB43:BB60">IF(AQ43=AP43,0,AP43)</f>
        <v>0</v>
      </c>
      <c r="BC43" s="44">
        <f aca="true" t="shared" si="57" ref="BC43:BC60">MAX(AS43:BB43)</f>
        <v>0</v>
      </c>
      <c r="BD43" s="45">
        <f aca="true" t="shared" si="58" ref="BD43:BD60">IF(C43="",0,1)</f>
        <v>0</v>
      </c>
      <c r="BE43" s="46">
        <f aca="true" t="shared" si="59" ref="BE43:BE60">10-(COUNTIF(AG43:AP43,0))</f>
        <v>0</v>
      </c>
      <c r="BF43" s="46"/>
    </row>
    <row r="44" spans="2:58" s="31" customFormat="1" ht="12.75" hidden="1">
      <c r="B44" s="32">
        <f t="shared" si="3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1"/>
        <v>0</v>
      </c>
      <c r="Z44" s="39">
        <f>IF(Y44=0,0,LOOKUP(Y44,Bodování!$A$2:$A$101,Bodování!$B$2:$B$101))</f>
        <v>0</v>
      </c>
      <c r="AA44" s="39">
        <f t="shared" si="32"/>
        <v>0</v>
      </c>
      <c r="AB44" s="39">
        <f>IF(AA44=0,0,LOOKUP(AA44,Bodování!$A$2:$A$101,Bodování!$B$2:$B$101))</f>
        <v>0</v>
      </c>
      <c r="AC44" s="40">
        <f t="shared" si="33"/>
      </c>
      <c r="AD44" s="41">
        <f t="shared" si="34"/>
      </c>
      <c r="AE44" s="42"/>
      <c r="AF44" s="5"/>
      <c r="AG44" s="43">
        <f t="shared" si="35"/>
        <v>0</v>
      </c>
      <c r="AH44" s="43">
        <f t="shared" si="36"/>
        <v>0</v>
      </c>
      <c r="AI44" s="43">
        <f t="shared" si="37"/>
        <v>0</v>
      </c>
      <c r="AJ44" s="43">
        <f t="shared" si="38"/>
        <v>0</v>
      </c>
      <c r="AK44" s="43">
        <f t="shared" si="39"/>
        <v>0</v>
      </c>
      <c r="AL44" s="43">
        <f t="shared" si="40"/>
        <v>0</v>
      </c>
      <c r="AM44" s="43">
        <f t="shared" si="41"/>
        <v>0</v>
      </c>
      <c r="AN44" s="43">
        <f t="shared" si="42"/>
        <v>0</v>
      </c>
      <c r="AO44" s="43">
        <f t="shared" si="43"/>
        <v>0</v>
      </c>
      <c r="AP44" s="43">
        <f t="shared" si="44"/>
        <v>0</v>
      </c>
      <c r="AQ44" s="44">
        <f t="shared" si="45"/>
        <v>0</v>
      </c>
      <c r="AR44" s="44">
        <f t="shared" si="46"/>
        <v>10</v>
      </c>
      <c r="AS44" s="43">
        <f t="shared" si="47"/>
        <v>0</v>
      </c>
      <c r="AT44" s="43">
        <f t="shared" si="48"/>
        <v>0</v>
      </c>
      <c r="AU44" s="43">
        <f t="shared" si="49"/>
        <v>0</v>
      </c>
      <c r="AV44" s="43">
        <f t="shared" si="50"/>
        <v>0</v>
      </c>
      <c r="AW44" s="43">
        <f t="shared" si="51"/>
        <v>0</v>
      </c>
      <c r="AX44" s="43">
        <f t="shared" si="52"/>
        <v>0</v>
      </c>
      <c r="AY44" s="43">
        <f t="shared" si="53"/>
        <v>0</v>
      </c>
      <c r="AZ44" s="43">
        <f t="shared" si="54"/>
        <v>0</v>
      </c>
      <c r="BA44" s="43">
        <f t="shared" si="55"/>
        <v>0</v>
      </c>
      <c r="BB44" s="43">
        <f t="shared" si="56"/>
        <v>0</v>
      </c>
      <c r="BC44" s="44">
        <f t="shared" si="57"/>
        <v>0</v>
      </c>
      <c r="BD44" s="45">
        <f t="shared" si="58"/>
        <v>0</v>
      </c>
      <c r="BE44" s="46">
        <f t="shared" si="59"/>
        <v>0</v>
      </c>
      <c r="BF44" s="46"/>
    </row>
    <row r="45" spans="2:58" s="31" customFormat="1" ht="12.75" hidden="1">
      <c r="B45" s="32">
        <f t="shared" si="3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1"/>
        <v>0</v>
      </c>
      <c r="Z45" s="39">
        <f>IF(Y45=0,0,LOOKUP(Y45,Bodování!$A$2:$A$101,Bodování!$B$2:$B$101))</f>
        <v>0</v>
      </c>
      <c r="AA45" s="39">
        <f t="shared" si="32"/>
        <v>0</v>
      </c>
      <c r="AB45" s="39">
        <f>IF(AA45=0,0,LOOKUP(AA45,Bodování!$A$2:$A$101,Bodování!$B$2:$B$101))</f>
        <v>0</v>
      </c>
      <c r="AC45" s="40">
        <f t="shared" si="33"/>
      </c>
      <c r="AD45" s="41">
        <f t="shared" si="34"/>
      </c>
      <c r="AE45" s="42"/>
      <c r="AF45" s="5"/>
      <c r="AG45" s="43">
        <f t="shared" si="35"/>
        <v>0</v>
      </c>
      <c r="AH45" s="43">
        <f t="shared" si="36"/>
        <v>0</v>
      </c>
      <c r="AI45" s="43">
        <f t="shared" si="37"/>
        <v>0</v>
      </c>
      <c r="AJ45" s="43">
        <f t="shared" si="38"/>
        <v>0</v>
      </c>
      <c r="AK45" s="43">
        <f t="shared" si="39"/>
        <v>0</v>
      </c>
      <c r="AL45" s="43">
        <f t="shared" si="40"/>
        <v>0</v>
      </c>
      <c r="AM45" s="43">
        <f t="shared" si="41"/>
        <v>0</v>
      </c>
      <c r="AN45" s="43">
        <f t="shared" si="42"/>
        <v>0</v>
      </c>
      <c r="AO45" s="43">
        <f t="shared" si="43"/>
        <v>0</v>
      </c>
      <c r="AP45" s="43">
        <f t="shared" si="44"/>
        <v>0</v>
      </c>
      <c r="AQ45" s="44">
        <f t="shared" si="45"/>
        <v>0</v>
      </c>
      <c r="AR45" s="44">
        <f t="shared" si="46"/>
        <v>10</v>
      </c>
      <c r="AS45" s="43">
        <f t="shared" si="47"/>
        <v>0</v>
      </c>
      <c r="AT45" s="43">
        <f t="shared" si="48"/>
        <v>0</v>
      </c>
      <c r="AU45" s="43">
        <f t="shared" si="49"/>
        <v>0</v>
      </c>
      <c r="AV45" s="43">
        <f t="shared" si="50"/>
        <v>0</v>
      </c>
      <c r="AW45" s="43">
        <f t="shared" si="51"/>
        <v>0</v>
      </c>
      <c r="AX45" s="43">
        <f t="shared" si="52"/>
        <v>0</v>
      </c>
      <c r="AY45" s="43">
        <f t="shared" si="53"/>
        <v>0</v>
      </c>
      <c r="AZ45" s="43">
        <f t="shared" si="54"/>
        <v>0</v>
      </c>
      <c r="BA45" s="43">
        <f t="shared" si="55"/>
        <v>0</v>
      </c>
      <c r="BB45" s="43">
        <f t="shared" si="56"/>
        <v>0</v>
      </c>
      <c r="BC45" s="44">
        <f t="shared" si="57"/>
        <v>0</v>
      </c>
      <c r="BD45" s="45">
        <f t="shared" si="58"/>
        <v>0</v>
      </c>
      <c r="BE45" s="46">
        <f t="shared" si="59"/>
        <v>0</v>
      </c>
      <c r="BF45" s="46"/>
    </row>
    <row r="46" spans="2:58" s="31" customFormat="1" ht="12.75" hidden="1">
      <c r="B46" s="32">
        <f t="shared" si="3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1"/>
        <v>0</v>
      </c>
      <c r="Z46" s="39">
        <f>IF(Y46=0,0,LOOKUP(Y46,Bodování!$A$2:$A$101,Bodování!$B$2:$B$101))</f>
        <v>0</v>
      </c>
      <c r="AA46" s="39">
        <f t="shared" si="32"/>
        <v>0</v>
      </c>
      <c r="AB46" s="39">
        <f>IF(AA46=0,0,LOOKUP(AA46,Bodování!$A$2:$A$101,Bodování!$B$2:$B$101))</f>
        <v>0</v>
      </c>
      <c r="AC46" s="40">
        <f t="shared" si="33"/>
      </c>
      <c r="AD46" s="41">
        <f t="shared" si="34"/>
      </c>
      <c r="AE46" s="42"/>
      <c r="AF46" s="5"/>
      <c r="AG46" s="43">
        <f t="shared" si="35"/>
        <v>0</v>
      </c>
      <c r="AH46" s="43">
        <f t="shared" si="36"/>
        <v>0</v>
      </c>
      <c r="AI46" s="43">
        <f t="shared" si="37"/>
        <v>0</v>
      </c>
      <c r="AJ46" s="43">
        <f t="shared" si="38"/>
        <v>0</v>
      </c>
      <c r="AK46" s="43">
        <f t="shared" si="39"/>
        <v>0</v>
      </c>
      <c r="AL46" s="43">
        <f t="shared" si="40"/>
        <v>0</v>
      </c>
      <c r="AM46" s="43">
        <f t="shared" si="41"/>
        <v>0</v>
      </c>
      <c r="AN46" s="43">
        <f t="shared" si="42"/>
        <v>0</v>
      </c>
      <c r="AO46" s="43">
        <f t="shared" si="43"/>
        <v>0</v>
      </c>
      <c r="AP46" s="43">
        <f t="shared" si="44"/>
        <v>0</v>
      </c>
      <c r="AQ46" s="44">
        <f t="shared" si="45"/>
        <v>0</v>
      </c>
      <c r="AR46" s="44">
        <f t="shared" si="46"/>
        <v>10</v>
      </c>
      <c r="AS46" s="43">
        <f t="shared" si="47"/>
        <v>0</v>
      </c>
      <c r="AT46" s="43">
        <f t="shared" si="48"/>
        <v>0</v>
      </c>
      <c r="AU46" s="43">
        <f t="shared" si="49"/>
        <v>0</v>
      </c>
      <c r="AV46" s="43">
        <f t="shared" si="50"/>
        <v>0</v>
      </c>
      <c r="AW46" s="43">
        <f t="shared" si="51"/>
        <v>0</v>
      </c>
      <c r="AX46" s="43">
        <f t="shared" si="52"/>
        <v>0</v>
      </c>
      <c r="AY46" s="43">
        <f t="shared" si="53"/>
        <v>0</v>
      </c>
      <c r="AZ46" s="43">
        <f t="shared" si="54"/>
        <v>0</v>
      </c>
      <c r="BA46" s="43">
        <f t="shared" si="55"/>
        <v>0</v>
      </c>
      <c r="BB46" s="43">
        <f t="shared" si="56"/>
        <v>0</v>
      </c>
      <c r="BC46" s="44">
        <f t="shared" si="57"/>
        <v>0</v>
      </c>
      <c r="BD46" s="45">
        <f t="shared" si="58"/>
        <v>0</v>
      </c>
      <c r="BE46" s="46">
        <f t="shared" si="59"/>
        <v>0</v>
      </c>
      <c r="BF46" s="46"/>
    </row>
    <row r="47" spans="2:58" s="31" customFormat="1" ht="12.75" hidden="1">
      <c r="B47" s="32">
        <f t="shared" si="3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1"/>
        <v>0</v>
      </c>
      <c r="Z47" s="39">
        <f>IF(Y47=0,0,LOOKUP(Y47,Bodování!$A$2:$A$101,Bodování!$B$2:$B$101))</f>
        <v>0</v>
      </c>
      <c r="AA47" s="39">
        <f t="shared" si="32"/>
        <v>0</v>
      </c>
      <c r="AB47" s="39">
        <f>IF(AA47=0,0,LOOKUP(AA47,Bodování!$A$2:$A$101,Bodování!$B$2:$B$101))</f>
        <v>0</v>
      </c>
      <c r="AC47" s="40">
        <f t="shared" si="33"/>
      </c>
      <c r="AD47" s="41">
        <f t="shared" si="34"/>
      </c>
      <c r="AE47" s="42"/>
      <c r="AF47" s="5"/>
      <c r="AG47" s="43">
        <f t="shared" si="35"/>
        <v>0</v>
      </c>
      <c r="AH47" s="43">
        <f t="shared" si="36"/>
        <v>0</v>
      </c>
      <c r="AI47" s="43">
        <f t="shared" si="37"/>
        <v>0</v>
      </c>
      <c r="AJ47" s="43">
        <f t="shared" si="38"/>
        <v>0</v>
      </c>
      <c r="AK47" s="43">
        <f t="shared" si="39"/>
        <v>0</v>
      </c>
      <c r="AL47" s="43">
        <f t="shared" si="40"/>
        <v>0</v>
      </c>
      <c r="AM47" s="43">
        <f t="shared" si="41"/>
        <v>0</v>
      </c>
      <c r="AN47" s="43">
        <f t="shared" si="42"/>
        <v>0</v>
      </c>
      <c r="AO47" s="43">
        <f t="shared" si="43"/>
        <v>0</v>
      </c>
      <c r="AP47" s="43">
        <f t="shared" si="44"/>
        <v>0</v>
      </c>
      <c r="AQ47" s="44">
        <f t="shared" si="45"/>
        <v>0</v>
      </c>
      <c r="AR47" s="44">
        <f t="shared" si="46"/>
        <v>10</v>
      </c>
      <c r="AS47" s="43">
        <f t="shared" si="47"/>
        <v>0</v>
      </c>
      <c r="AT47" s="43">
        <f t="shared" si="48"/>
        <v>0</v>
      </c>
      <c r="AU47" s="43">
        <f t="shared" si="49"/>
        <v>0</v>
      </c>
      <c r="AV47" s="43">
        <f t="shared" si="50"/>
        <v>0</v>
      </c>
      <c r="AW47" s="43">
        <f t="shared" si="51"/>
        <v>0</v>
      </c>
      <c r="AX47" s="43">
        <f t="shared" si="52"/>
        <v>0</v>
      </c>
      <c r="AY47" s="43">
        <f t="shared" si="53"/>
        <v>0</v>
      </c>
      <c r="AZ47" s="43">
        <f t="shared" si="54"/>
        <v>0</v>
      </c>
      <c r="BA47" s="43">
        <f t="shared" si="55"/>
        <v>0</v>
      </c>
      <c r="BB47" s="43">
        <f t="shared" si="56"/>
        <v>0</v>
      </c>
      <c r="BC47" s="44">
        <f t="shared" si="57"/>
        <v>0</v>
      </c>
      <c r="BD47" s="45">
        <f t="shared" si="58"/>
        <v>0</v>
      </c>
      <c r="BE47" s="46">
        <f t="shared" si="59"/>
        <v>0</v>
      </c>
      <c r="BF47" s="46"/>
    </row>
    <row r="48" spans="2:58" s="31" customFormat="1" ht="12.75" hidden="1">
      <c r="B48" s="32">
        <f t="shared" si="3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1"/>
        <v>0</v>
      </c>
      <c r="Z48" s="39">
        <f>IF(Y48=0,0,LOOKUP(Y48,Bodování!$A$2:$A$101,Bodování!$B$2:$B$101))</f>
        <v>0</v>
      </c>
      <c r="AA48" s="39">
        <f t="shared" si="32"/>
        <v>0</v>
      </c>
      <c r="AB48" s="39">
        <f>IF(AA48=0,0,LOOKUP(AA48,Bodování!$A$2:$A$101,Bodování!$B$2:$B$101))</f>
        <v>0</v>
      </c>
      <c r="AC48" s="40">
        <f t="shared" si="33"/>
      </c>
      <c r="AD48" s="41">
        <f t="shared" si="34"/>
      </c>
      <c r="AE48" s="42"/>
      <c r="AF48" s="5"/>
      <c r="AG48" s="43">
        <f t="shared" si="35"/>
        <v>0</v>
      </c>
      <c r="AH48" s="43">
        <f t="shared" si="36"/>
        <v>0</v>
      </c>
      <c r="AI48" s="43">
        <f t="shared" si="37"/>
        <v>0</v>
      </c>
      <c r="AJ48" s="43">
        <f t="shared" si="38"/>
        <v>0</v>
      </c>
      <c r="AK48" s="43">
        <f t="shared" si="39"/>
        <v>0</v>
      </c>
      <c r="AL48" s="43">
        <f t="shared" si="40"/>
        <v>0</v>
      </c>
      <c r="AM48" s="43">
        <f t="shared" si="41"/>
        <v>0</v>
      </c>
      <c r="AN48" s="43">
        <f t="shared" si="42"/>
        <v>0</v>
      </c>
      <c r="AO48" s="43">
        <f t="shared" si="43"/>
        <v>0</v>
      </c>
      <c r="AP48" s="43">
        <f t="shared" si="44"/>
        <v>0</v>
      </c>
      <c r="AQ48" s="44">
        <f t="shared" si="45"/>
        <v>0</v>
      </c>
      <c r="AR48" s="44">
        <f t="shared" si="46"/>
        <v>10</v>
      </c>
      <c r="AS48" s="43">
        <f t="shared" si="47"/>
        <v>0</v>
      </c>
      <c r="AT48" s="43">
        <f t="shared" si="48"/>
        <v>0</v>
      </c>
      <c r="AU48" s="43">
        <f t="shared" si="49"/>
        <v>0</v>
      </c>
      <c r="AV48" s="43">
        <f t="shared" si="50"/>
        <v>0</v>
      </c>
      <c r="AW48" s="43">
        <f t="shared" si="51"/>
        <v>0</v>
      </c>
      <c r="AX48" s="43">
        <f t="shared" si="52"/>
        <v>0</v>
      </c>
      <c r="AY48" s="43">
        <f t="shared" si="53"/>
        <v>0</v>
      </c>
      <c r="AZ48" s="43">
        <f t="shared" si="54"/>
        <v>0</v>
      </c>
      <c r="BA48" s="43">
        <f t="shared" si="55"/>
        <v>0</v>
      </c>
      <c r="BB48" s="43">
        <f t="shared" si="56"/>
        <v>0</v>
      </c>
      <c r="BC48" s="44">
        <f t="shared" si="57"/>
        <v>0</v>
      </c>
      <c r="BD48" s="45">
        <f t="shared" si="58"/>
        <v>0</v>
      </c>
      <c r="BE48" s="46">
        <f t="shared" si="59"/>
        <v>0</v>
      </c>
      <c r="BF48" s="46"/>
    </row>
    <row r="49" spans="2:58" s="31" customFormat="1" ht="12.75" hidden="1">
      <c r="B49" s="32">
        <f t="shared" si="3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1"/>
        <v>0</v>
      </c>
      <c r="Z49" s="39">
        <f>IF(Y49=0,0,LOOKUP(Y49,Bodování!$A$2:$A$101,Bodování!$B$2:$B$101))</f>
        <v>0</v>
      </c>
      <c r="AA49" s="39">
        <f t="shared" si="32"/>
        <v>0</v>
      </c>
      <c r="AB49" s="39">
        <f>IF(AA49=0,0,LOOKUP(AA49,Bodování!$A$2:$A$101,Bodování!$B$2:$B$101))</f>
        <v>0</v>
      </c>
      <c r="AC49" s="40">
        <f t="shared" si="33"/>
      </c>
      <c r="AD49" s="41">
        <f t="shared" si="34"/>
      </c>
      <c r="AE49" s="42"/>
      <c r="AF49" s="5"/>
      <c r="AG49" s="43">
        <f t="shared" si="35"/>
        <v>0</v>
      </c>
      <c r="AH49" s="43">
        <f t="shared" si="36"/>
        <v>0</v>
      </c>
      <c r="AI49" s="43">
        <f t="shared" si="37"/>
        <v>0</v>
      </c>
      <c r="AJ49" s="43">
        <f t="shared" si="38"/>
        <v>0</v>
      </c>
      <c r="AK49" s="43">
        <f t="shared" si="39"/>
        <v>0</v>
      </c>
      <c r="AL49" s="43">
        <f t="shared" si="40"/>
        <v>0</v>
      </c>
      <c r="AM49" s="43">
        <f t="shared" si="41"/>
        <v>0</v>
      </c>
      <c r="AN49" s="43">
        <f t="shared" si="42"/>
        <v>0</v>
      </c>
      <c r="AO49" s="43">
        <f t="shared" si="43"/>
        <v>0</v>
      </c>
      <c r="AP49" s="43">
        <f t="shared" si="44"/>
        <v>0</v>
      </c>
      <c r="AQ49" s="44">
        <f t="shared" si="45"/>
        <v>0</v>
      </c>
      <c r="AR49" s="44">
        <f t="shared" si="46"/>
        <v>10</v>
      </c>
      <c r="AS49" s="43">
        <f t="shared" si="47"/>
        <v>0</v>
      </c>
      <c r="AT49" s="43">
        <f t="shared" si="48"/>
        <v>0</v>
      </c>
      <c r="AU49" s="43">
        <f t="shared" si="49"/>
        <v>0</v>
      </c>
      <c r="AV49" s="43">
        <f t="shared" si="50"/>
        <v>0</v>
      </c>
      <c r="AW49" s="43">
        <f t="shared" si="51"/>
        <v>0</v>
      </c>
      <c r="AX49" s="43">
        <f t="shared" si="52"/>
        <v>0</v>
      </c>
      <c r="AY49" s="43">
        <f t="shared" si="53"/>
        <v>0</v>
      </c>
      <c r="AZ49" s="43">
        <f t="shared" si="54"/>
        <v>0</v>
      </c>
      <c r="BA49" s="43">
        <f t="shared" si="55"/>
        <v>0</v>
      </c>
      <c r="BB49" s="43">
        <f t="shared" si="56"/>
        <v>0</v>
      </c>
      <c r="BC49" s="44">
        <f t="shared" si="57"/>
        <v>0</v>
      </c>
      <c r="BD49" s="45">
        <f t="shared" si="58"/>
        <v>0</v>
      </c>
      <c r="BE49" s="46">
        <f t="shared" si="59"/>
        <v>0</v>
      </c>
      <c r="BF49" s="46"/>
    </row>
    <row r="50" spans="2:58" s="31" customFormat="1" ht="12.75" hidden="1">
      <c r="B50" s="32">
        <f t="shared" si="3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1"/>
        <v>0</v>
      </c>
      <c r="Z50" s="39">
        <f>IF(Y50=0,0,LOOKUP(Y50,Bodování!$A$2:$A$101,Bodování!$B$2:$B$101))</f>
        <v>0</v>
      </c>
      <c r="AA50" s="39">
        <f t="shared" si="32"/>
        <v>0</v>
      </c>
      <c r="AB50" s="39">
        <f>IF(AA50=0,0,LOOKUP(AA50,Bodování!$A$2:$A$101,Bodování!$B$2:$B$101))</f>
        <v>0</v>
      </c>
      <c r="AC50" s="40">
        <f t="shared" si="33"/>
      </c>
      <c r="AD50" s="41">
        <f t="shared" si="34"/>
      </c>
      <c r="AE50" s="42"/>
      <c r="AF50" s="5"/>
      <c r="AG50" s="43">
        <f t="shared" si="35"/>
        <v>0</v>
      </c>
      <c r="AH50" s="43">
        <f t="shared" si="36"/>
        <v>0</v>
      </c>
      <c r="AI50" s="43">
        <f t="shared" si="37"/>
        <v>0</v>
      </c>
      <c r="AJ50" s="43">
        <f t="shared" si="38"/>
        <v>0</v>
      </c>
      <c r="AK50" s="43">
        <f t="shared" si="39"/>
        <v>0</v>
      </c>
      <c r="AL50" s="43">
        <f t="shared" si="40"/>
        <v>0</v>
      </c>
      <c r="AM50" s="43">
        <f t="shared" si="41"/>
        <v>0</v>
      </c>
      <c r="AN50" s="43">
        <f t="shared" si="42"/>
        <v>0</v>
      </c>
      <c r="AO50" s="43">
        <f t="shared" si="43"/>
        <v>0</v>
      </c>
      <c r="AP50" s="43">
        <f t="shared" si="44"/>
        <v>0</v>
      </c>
      <c r="AQ50" s="44">
        <f t="shared" si="45"/>
        <v>0</v>
      </c>
      <c r="AR50" s="44">
        <f t="shared" si="46"/>
        <v>10</v>
      </c>
      <c r="AS50" s="43">
        <f t="shared" si="47"/>
        <v>0</v>
      </c>
      <c r="AT50" s="43">
        <f t="shared" si="48"/>
        <v>0</v>
      </c>
      <c r="AU50" s="43">
        <f t="shared" si="49"/>
        <v>0</v>
      </c>
      <c r="AV50" s="43">
        <f t="shared" si="50"/>
        <v>0</v>
      </c>
      <c r="AW50" s="43">
        <f t="shared" si="51"/>
        <v>0</v>
      </c>
      <c r="AX50" s="43">
        <f t="shared" si="52"/>
        <v>0</v>
      </c>
      <c r="AY50" s="43">
        <f t="shared" si="53"/>
        <v>0</v>
      </c>
      <c r="AZ50" s="43">
        <f t="shared" si="54"/>
        <v>0</v>
      </c>
      <c r="BA50" s="43">
        <f t="shared" si="55"/>
        <v>0</v>
      </c>
      <c r="BB50" s="43">
        <f t="shared" si="56"/>
        <v>0</v>
      </c>
      <c r="BC50" s="44">
        <f t="shared" si="57"/>
        <v>0</v>
      </c>
      <c r="BD50" s="45">
        <f t="shared" si="58"/>
        <v>0</v>
      </c>
      <c r="BE50" s="46">
        <f t="shared" si="59"/>
        <v>0</v>
      </c>
      <c r="BF50" s="46"/>
    </row>
    <row r="51" spans="2:58" s="31" customFormat="1" ht="12.75" hidden="1">
      <c r="B51" s="32">
        <f t="shared" si="3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1"/>
        <v>0</v>
      </c>
      <c r="Z51" s="39">
        <f>IF(Y51=0,0,LOOKUP(Y51,Bodování!$A$2:$A$101,Bodování!$B$2:$B$101))</f>
        <v>0</v>
      </c>
      <c r="AA51" s="39">
        <f t="shared" si="32"/>
        <v>0</v>
      </c>
      <c r="AB51" s="39">
        <f>IF(AA51=0,0,LOOKUP(AA51,Bodování!$A$2:$A$101,Bodování!$B$2:$B$101))</f>
        <v>0</v>
      </c>
      <c r="AC51" s="40">
        <f t="shared" si="33"/>
      </c>
      <c r="AD51" s="41">
        <f t="shared" si="34"/>
      </c>
      <c r="AE51" s="42"/>
      <c r="AF51" s="5"/>
      <c r="AG51" s="43">
        <f t="shared" si="35"/>
        <v>0</v>
      </c>
      <c r="AH51" s="43">
        <f t="shared" si="36"/>
        <v>0</v>
      </c>
      <c r="AI51" s="43">
        <f t="shared" si="37"/>
        <v>0</v>
      </c>
      <c r="AJ51" s="43">
        <f t="shared" si="38"/>
        <v>0</v>
      </c>
      <c r="AK51" s="43">
        <f t="shared" si="39"/>
        <v>0</v>
      </c>
      <c r="AL51" s="43">
        <f t="shared" si="40"/>
        <v>0</v>
      </c>
      <c r="AM51" s="43">
        <f t="shared" si="41"/>
        <v>0</v>
      </c>
      <c r="AN51" s="43">
        <f t="shared" si="42"/>
        <v>0</v>
      </c>
      <c r="AO51" s="43">
        <f t="shared" si="43"/>
        <v>0</v>
      </c>
      <c r="AP51" s="43">
        <f t="shared" si="44"/>
        <v>0</v>
      </c>
      <c r="AQ51" s="44">
        <f t="shared" si="45"/>
        <v>0</v>
      </c>
      <c r="AR51" s="44">
        <f t="shared" si="46"/>
        <v>10</v>
      </c>
      <c r="AS51" s="43">
        <f t="shared" si="47"/>
        <v>0</v>
      </c>
      <c r="AT51" s="43">
        <f t="shared" si="48"/>
        <v>0</v>
      </c>
      <c r="AU51" s="43">
        <f t="shared" si="49"/>
        <v>0</v>
      </c>
      <c r="AV51" s="43">
        <f t="shared" si="50"/>
        <v>0</v>
      </c>
      <c r="AW51" s="43">
        <f t="shared" si="51"/>
        <v>0</v>
      </c>
      <c r="AX51" s="43">
        <f t="shared" si="52"/>
        <v>0</v>
      </c>
      <c r="AY51" s="43">
        <f t="shared" si="53"/>
        <v>0</v>
      </c>
      <c r="AZ51" s="43">
        <f t="shared" si="54"/>
        <v>0</v>
      </c>
      <c r="BA51" s="43">
        <f t="shared" si="55"/>
        <v>0</v>
      </c>
      <c r="BB51" s="43">
        <f t="shared" si="56"/>
        <v>0</v>
      </c>
      <c r="BC51" s="44">
        <f t="shared" si="57"/>
        <v>0</v>
      </c>
      <c r="BD51" s="45">
        <f t="shared" si="58"/>
        <v>0</v>
      </c>
      <c r="BE51" s="46">
        <f t="shared" si="59"/>
        <v>0</v>
      </c>
      <c r="BF51" s="46"/>
    </row>
    <row r="52" spans="2:58" s="31" customFormat="1" ht="12.75" hidden="1">
      <c r="B52" s="32">
        <f t="shared" si="3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1"/>
        <v>0</v>
      </c>
      <c r="Z52" s="39">
        <f>IF(Y52=0,0,LOOKUP(Y52,Bodování!$A$2:$A$101,Bodování!$B$2:$B$101))</f>
        <v>0</v>
      </c>
      <c r="AA52" s="39">
        <f t="shared" si="32"/>
        <v>0</v>
      </c>
      <c r="AB52" s="39">
        <f>IF(AA52=0,0,LOOKUP(AA52,Bodování!$A$2:$A$101,Bodování!$B$2:$B$101))</f>
        <v>0</v>
      </c>
      <c r="AC52" s="40">
        <f t="shared" si="33"/>
      </c>
      <c r="AD52" s="41">
        <f t="shared" si="34"/>
      </c>
      <c r="AE52" s="42"/>
      <c r="AF52" s="5"/>
      <c r="AG52" s="43">
        <f t="shared" si="35"/>
        <v>0</v>
      </c>
      <c r="AH52" s="43">
        <f t="shared" si="36"/>
        <v>0</v>
      </c>
      <c r="AI52" s="43">
        <f t="shared" si="37"/>
        <v>0</v>
      </c>
      <c r="AJ52" s="43">
        <f t="shared" si="38"/>
        <v>0</v>
      </c>
      <c r="AK52" s="43">
        <f t="shared" si="39"/>
        <v>0</v>
      </c>
      <c r="AL52" s="43">
        <f t="shared" si="40"/>
        <v>0</v>
      </c>
      <c r="AM52" s="43">
        <f t="shared" si="41"/>
        <v>0</v>
      </c>
      <c r="AN52" s="43">
        <f t="shared" si="42"/>
        <v>0</v>
      </c>
      <c r="AO52" s="43">
        <f t="shared" si="43"/>
        <v>0</v>
      </c>
      <c r="AP52" s="43">
        <f t="shared" si="44"/>
        <v>0</v>
      </c>
      <c r="AQ52" s="44">
        <f t="shared" si="45"/>
        <v>0</v>
      </c>
      <c r="AR52" s="44">
        <f t="shared" si="46"/>
        <v>10</v>
      </c>
      <c r="AS52" s="43">
        <f t="shared" si="47"/>
        <v>0</v>
      </c>
      <c r="AT52" s="43">
        <f t="shared" si="48"/>
        <v>0</v>
      </c>
      <c r="AU52" s="43">
        <f t="shared" si="49"/>
        <v>0</v>
      </c>
      <c r="AV52" s="43">
        <f t="shared" si="50"/>
        <v>0</v>
      </c>
      <c r="AW52" s="43">
        <f t="shared" si="51"/>
        <v>0</v>
      </c>
      <c r="AX52" s="43">
        <f t="shared" si="52"/>
        <v>0</v>
      </c>
      <c r="AY52" s="43">
        <f t="shared" si="53"/>
        <v>0</v>
      </c>
      <c r="AZ52" s="43">
        <f t="shared" si="54"/>
        <v>0</v>
      </c>
      <c r="BA52" s="43">
        <f t="shared" si="55"/>
        <v>0</v>
      </c>
      <c r="BB52" s="43">
        <f t="shared" si="56"/>
        <v>0</v>
      </c>
      <c r="BC52" s="44">
        <f t="shared" si="57"/>
        <v>0</v>
      </c>
      <c r="BD52" s="45">
        <f t="shared" si="58"/>
        <v>0</v>
      </c>
      <c r="BE52" s="46">
        <f t="shared" si="59"/>
        <v>0</v>
      </c>
      <c r="BF52" s="46"/>
    </row>
    <row r="53" spans="2:58" s="31" customFormat="1" ht="12.75" hidden="1">
      <c r="B53" s="32">
        <f t="shared" si="3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1"/>
        <v>0</v>
      </c>
      <c r="Z53" s="39">
        <f>IF(Y53=0,0,LOOKUP(Y53,Bodování!$A$2:$A$101,Bodování!$B$2:$B$101))</f>
        <v>0</v>
      </c>
      <c r="AA53" s="39">
        <f t="shared" si="32"/>
        <v>0</v>
      </c>
      <c r="AB53" s="39">
        <f>IF(AA53=0,0,LOOKUP(AA53,Bodování!$A$2:$A$101,Bodování!$B$2:$B$101))</f>
        <v>0</v>
      </c>
      <c r="AC53" s="40">
        <f t="shared" si="33"/>
      </c>
      <c r="AD53" s="41">
        <f t="shared" si="34"/>
      </c>
      <c r="AE53" s="42"/>
      <c r="AF53" s="5"/>
      <c r="AG53" s="43">
        <f t="shared" si="35"/>
        <v>0</v>
      </c>
      <c r="AH53" s="43">
        <f t="shared" si="36"/>
        <v>0</v>
      </c>
      <c r="AI53" s="43">
        <f t="shared" si="37"/>
        <v>0</v>
      </c>
      <c r="AJ53" s="43">
        <f t="shared" si="38"/>
        <v>0</v>
      </c>
      <c r="AK53" s="43">
        <f t="shared" si="39"/>
        <v>0</v>
      </c>
      <c r="AL53" s="43">
        <f t="shared" si="40"/>
        <v>0</v>
      </c>
      <c r="AM53" s="43">
        <f t="shared" si="41"/>
        <v>0</v>
      </c>
      <c r="AN53" s="43">
        <f t="shared" si="42"/>
        <v>0</v>
      </c>
      <c r="AO53" s="43">
        <f t="shared" si="43"/>
        <v>0</v>
      </c>
      <c r="AP53" s="43">
        <f t="shared" si="44"/>
        <v>0</v>
      </c>
      <c r="AQ53" s="44">
        <f t="shared" si="45"/>
        <v>0</v>
      </c>
      <c r="AR53" s="44">
        <f t="shared" si="46"/>
        <v>10</v>
      </c>
      <c r="AS53" s="43">
        <f t="shared" si="47"/>
        <v>0</v>
      </c>
      <c r="AT53" s="43">
        <f t="shared" si="48"/>
        <v>0</v>
      </c>
      <c r="AU53" s="43">
        <f t="shared" si="49"/>
        <v>0</v>
      </c>
      <c r="AV53" s="43">
        <f t="shared" si="50"/>
        <v>0</v>
      </c>
      <c r="AW53" s="43">
        <f t="shared" si="51"/>
        <v>0</v>
      </c>
      <c r="AX53" s="43">
        <f t="shared" si="52"/>
        <v>0</v>
      </c>
      <c r="AY53" s="43">
        <f t="shared" si="53"/>
        <v>0</v>
      </c>
      <c r="AZ53" s="43">
        <f t="shared" si="54"/>
        <v>0</v>
      </c>
      <c r="BA53" s="43">
        <f t="shared" si="55"/>
        <v>0</v>
      </c>
      <c r="BB53" s="43">
        <f t="shared" si="56"/>
        <v>0</v>
      </c>
      <c r="BC53" s="44">
        <f t="shared" si="57"/>
        <v>0</v>
      </c>
      <c r="BD53" s="45">
        <f t="shared" si="58"/>
        <v>0</v>
      </c>
      <c r="BE53" s="46">
        <f t="shared" si="59"/>
        <v>0</v>
      </c>
      <c r="BF53" s="46"/>
    </row>
    <row r="54" spans="2:58" s="31" customFormat="1" ht="12.75" hidden="1">
      <c r="B54" s="32">
        <f t="shared" si="3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1"/>
        <v>0</v>
      </c>
      <c r="Z54" s="39">
        <f>IF(Y54=0,0,LOOKUP(Y54,Bodování!$A$2:$A$101,Bodování!$B$2:$B$101))</f>
        <v>0</v>
      </c>
      <c r="AA54" s="39">
        <f t="shared" si="32"/>
        <v>0</v>
      </c>
      <c r="AB54" s="39">
        <f>IF(AA54=0,0,LOOKUP(AA54,Bodování!$A$2:$A$101,Bodování!$B$2:$B$101))</f>
        <v>0</v>
      </c>
      <c r="AC54" s="40">
        <f t="shared" si="33"/>
      </c>
      <c r="AD54" s="41">
        <f t="shared" si="34"/>
      </c>
      <c r="AE54" s="42"/>
      <c r="AF54" s="5"/>
      <c r="AG54" s="43">
        <f t="shared" si="35"/>
        <v>0</v>
      </c>
      <c r="AH54" s="43">
        <f t="shared" si="36"/>
        <v>0</v>
      </c>
      <c r="AI54" s="43">
        <f t="shared" si="37"/>
        <v>0</v>
      </c>
      <c r="AJ54" s="43">
        <f t="shared" si="38"/>
        <v>0</v>
      </c>
      <c r="AK54" s="43">
        <f t="shared" si="39"/>
        <v>0</v>
      </c>
      <c r="AL54" s="43">
        <f t="shared" si="40"/>
        <v>0</v>
      </c>
      <c r="AM54" s="43">
        <f t="shared" si="41"/>
        <v>0</v>
      </c>
      <c r="AN54" s="43">
        <f t="shared" si="42"/>
        <v>0</v>
      </c>
      <c r="AO54" s="43">
        <f t="shared" si="43"/>
        <v>0</v>
      </c>
      <c r="AP54" s="43">
        <f t="shared" si="44"/>
        <v>0</v>
      </c>
      <c r="AQ54" s="44">
        <f t="shared" si="45"/>
        <v>0</v>
      </c>
      <c r="AR54" s="44">
        <f t="shared" si="46"/>
        <v>10</v>
      </c>
      <c r="AS54" s="43">
        <f t="shared" si="47"/>
        <v>0</v>
      </c>
      <c r="AT54" s="43">
        <f t="shared" si="48"/>
        <v>0</v>
      </c>
      <c r="AU54" s="43">
        <f t="shared" si="49"/>
        <v>0</v>
      </c>
      <c r="AV54" s="43">
        <f t="shared" si="50"/>
        <v>0</v>
      </c>
      <c r="AW54" s="43">
        <f t="shared" si="51"/>
        <v>0</v>
      </c>
      <c r="AX54" s="43">
        <f t="shared" si="52"/>
        <v>0</v>
      </c>
      <c r="AY54" s="43">
        <f t="shared" si="53"/>
        <v>0</v>
      </c>
      <c r="AZ54" s="43">
        <f t="shared" si="54"/>
        <v>0</v>
      </c>
      <c r="BA54" s="43">
        <f t="shared" si="55"/>
        <v>0</v>
      </c>
      <c r="BB54" s="43">
        <f t="shared" si="56"/>
        <v>0</v>
      </c>
      <c r="BC54" s="44">
        <f t="shared" si="57"/>
        <v>0</v>
      </c>
      <c r="BD54" s="45">
        <f t="shared" si="58"/>
        <v>0</v>
      </c>
      <c r="BE54" s="46">
        <f t="shared" si="59"/>
        <v>0</v>
      </c>
      <c r="BF54" s="46"/>
    </row>
    <row r="55" spans="2:58" s="31" customFormat="1" ht="12.75" hidden="1">
      <c r="B55" s="32">
        <f t="shared" si="3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1"/>
        <v>0</v>
      </c>
      <c r="Z55" s="39">
        <f>IF(Y55=0,0,LOOKUP(Y55,Bodování!$A$2:$A$101,Bodování!$B$2:$B$101))</f>
        <v>0</v>
      </c>
      <c r="AA55" s="39">
        <f t="shared" si="32"/>
        <v>0</v>
      </c>
      <c r="AB55" s="39">
        <f>IF(AA55=0,0,LOOKUP(AA55,Bodování!$A$2:$A$101,Bodování!$B$2:$B$101))</f>
        <v>0</v>
      </c>
      <c r="AC55" s="40">
        <f t="shared" si="33"/>
      </c>
      <c r="AD55" s="41">
        <f t="shared" si="34"/>
      </c>
      <c r="AE55" s="42"/>
      <c r="AF55" s="5"/>
      <c r="AG55" s="43">
        <f t="shared" si="35"/>
        <v>0</v>
      </c>
      <c r="AH55" s="43">
        <f t="shared" si="36"/>
        <v>0</v>
      </c>
      <c r="AI55" s="43">
        <f t="shared" si="37"/>
        <v>0</v>
      </c>
      <c r="AJ55" s="43">
        <f t="shared" si="38"/>
        <v>0</v>
      </c>
      <c r="AK55" s="43">
        <f t="shared" si="39"/>
        <v>0</v>
      </c>
      <c r="AL55" s="43">
        <f t="shared" si="40"/>
        <v>0</v>
      </c>
      <c r="AM55" s="43">
        <f t="shared" si="41"/>
        <v>0</v>
      </c>
      <c r="AN55" s="43">
        <f t="shared" si="42"/>
        <v>0</v>
      </c>
      <c r="AO55" s="43">
        <f t="shared" si="43"/>
        <v>0</v>
      </c>
      <c r="AP55" s="43">
        <f t="shared" si="44"/>
        <v>0</v>
      </c>
      <c r="AQ55" s="44">
        <f t="shared" si="45"/>
        <v>0</v>
      </c>
      <c r="AR55" s="44">
        <f t="shared" si="46"/>
        <v>10</v>
      </c>
      <c r="AS55" s="43">
        <f t="shared" si="47"/>
        <v>0</v>
      </c>
      <c r="AT55" s="43">
        <f t="shared" si="48"/>
        <v>0</v>
      </c>
      <c r="AU55" s="43">
        <f t="shared" si="49"/>
        <v>0</v>
      </c>
      <c r="AV55" s="43">
        <f t="shared" si="50"/>
        <v>0</v>
      </c>
      <c r="AW55" s="43">
        <f t="shared" si="51"/>
        <v>0</v>
      </c>
      <c r="AX55" s="43">
        <f t="shared" si="52"/>
        <v>0</v>
      </c>
      <c r="AY55" s="43">
        <f t="shared" si="53"/>
        <v>0</v>
      </c>
      <c r="AZ55" s="43">
        <f t="shared" si="54"/>
        <v>0</v>
      </c>
      <c r="BA55" s="43">
        <f t="shared" si="55"/>
        <v>0</v>
      </c>
      <c r="BB55" s="43">
        <f t="shared" si="56"/>
        <v>0</v>
      </c>
      <c r="BC55" s="44">
        <f t="shared" si="57"/>
        <v>0</v>
      </c>
      <c r="BD55" s="45">
        <f t="shared" si="58"/>
        <v>0</v>
      </c>
      <c r="BE55" s="46">
        <f t="shared" si="59"/>
        <v>0</v>
      </c>
      <c r="BF55" s="46"/>
    </row>
    <row r="56" spans="2:58" s="31" customFormat="1" ht="12.75" hidden="1">
      <c r="B56" s="32">
        <f t="shared" si="3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1"/>
        <v>0</v>
      </c>
      <c r="Z56" s="39">
        <f>IF(Y56=0,0,LOOKUP(Y56,Bodování!$A$2:$A$101,Bodování!$B$2:$B$101))</f>
        <v>0</v>
      </c>
      <c r="AA56" s="39">
        <f t="shared" si="32"/>
        <v>0</v>
      </c>
      <c r="AB56" s="39">
        <f>IF(AA56=0,0,LOOKUP(AA56,Bodování!$A$2:$A$101,Bodování!$B$2:$B$101))</f>
        <v>0</v>
      </c>
      <c r="AC56" s="40">
        <f t="shared" si="33"/>
      </c>
      <c r="AD56" s="41">
        <f t="shared" si="34"/>
      </c>
      <c r="AE56" s="42"/>
      <c r="AF56" s="5"/>
      <c r="AG56" s="43">
        <f t="shared" si="35"/>
        <v>0</v>
      </c>
      <c r="AH56" s="43">
        <f t="shared" si="36"/>
        <v>0</v>
      </c>
      <c r="AI56" s="43">
        <f t="shared" si="37"/>
        <v>0</v>
      </c>
      <c r="AJ56" s="43">
        <f t="shared" si="38"/>
        <v>0</v>
      </c>
      <c r="AK56" s="43">
        <f t="shared" si="39"/>
        <v>0</v>
      </c>
      <c r="AL56" s="43">
        <f t="shared" si="40"/>
        <v>0</v>
      </c>
      <c r="AM56" s="43">
        <f t="shared" si="41"/>
        <v>0</v>
      </c>
      <c r="AN56" s="43">
        <f t="shared" si="42"/>
        <v>0</v>
      </c>
      <c r="AO56" s="43">
        <f t="shared" si="43"/>
        <v>0</v>
      </c>
      <c r="AP56" s="43">
        <f t="shared" si="44"/>
        <v>0</v>
      </c>
      <c r="AQ56" s="44">
        <f t="shared" si="45"/>
        <v>0</v>
      </c>
      <c r="AR56" s="44">
        <f t="shared" si="46"/>
        <v>10</v>
      </c>
      <c r="AS56" s="43">
        <f t="shared" si="47"/>
        <v>0</v>
      </c>
      <c r="AT56" s="43">
        <f t="shared" si="48"/>
        <v>0</v>
      </c>
      <c r="AU56" s="43">
        <f t="shared" si="49"/>
        <v>0</v>
      </c>
      <c r="AV56" s="43">
        <f t="shared" si="50"/>
        <v>0</v>
      </c>
      <c r="AW56" s="43">
        <f t="shared" si="51"/>
        <v>0</v>
      </c>
      <c r="AX56" s="43">
        <f t="shared" si="52"/>
        <v>0</v>
      </c>
      <c r="AY56" s="43">
        <f t="shared" si="53"/>
        <v>0</v>
      </c>
      <c r="AZ56" s="43">
        <f t="shared" si="54"/>
        <v>0</v>
      </c>
      <c r="BA56" s="43">
        <f t="shared" si="55"/>
        <v>0</v>
      </c>
      <c r="BB56" s="43">
        <f t="shared" si="56"/>
        <v>0</v>
      </c>
      <c r="BC56" s="44">
        <f t="shared" si="57"/>
        <v>0</v>
      </c>
      <c r="BD56" s="45">
        <f t="shared" si="58"/>
        <v>0</v>
      </c>
      <c r="BE56" s="46">
        <f t="shared" si="59"/>
        <v>0</v>
      </c>
      <c r="BF56" s="46"/>
    </row>
    <row r="57" spans="2:58" s="31" customFormat="1" ht="12.75" hidden="1">
      <c r="B57" s="32">
        <f t="shared" si="3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1"/>
        <v>0</v>
      </c>
      <c r="Z57" s="39">
        <f>IF(Y57=0,0,LOOKUP(Y57,Bodování!$A$2:$A$101,Bodování!$B$2:$B$101))</f>
        <v>0</v>
      </c>
      <c r="AA57" s="39">
        <f t="shared" si="32"/>
        <v>0</v>
      </c>
      <c r="AB57" s="39">
        <f>IF(AA57=0,0,LOOKUP(AA57,Bodování!$A$2:$A$101,Bodování!$B$2:$B$101))</f>
        <v>0</v>
      </c>
      <c r="AC57" s="40">
        <f t="shared" si="33"/>
      </c>
      <c r="AD57" s="41">
        <f t="shared" si="34"/>
      </c>
      <c r="AE57" s="42"/>
      <c r="AF57" s="5"/>
      <c r="AG57" s="43">
        <f t="shared" si="35"/>
        <v>0</v>
      </c>
      <c r="AH57" s="43">
        <f t="shared" si="36"/>
        <v>0</v>
      </c>
      <c r="AI57" s="43">
        <f t="shared" si="37"/>
        <v>0</v>
      </c>
      <c r="AJ57" s="43">
        <f t="shared" si="38"/>
        <v>0</v>
      </c>
      <c r="AK57" s="43">
        <f t="shared" si="39"/>
        <v>0</v>
      </c>
      <c r="AL57" s="43">
        <f t="shared" si="40"/>
        <v>0</v>
      </c>
      <c r="AM57" s="43">
        <f t="shared" si="41"/>
        <v>0</v>
      </c>
      <c r="AN57" s="43">
        <f t="shared" si="42"/>
        <v>0</v>
      </c>
      <c r="AO57" s="43">
        <f t="shared" si="43"/>
        <v>0</v>
      </c>
      <c r="AP57" s="43">
        <f t="shared" si="44"/>
        <v>0</v>
      </c>
      <c r="AQ57" s="44">
        <f t="shared" si="45"/>
        <v>0</v>
      </c>
      <c r="AR57" s="44">
        <f t="shared" si="46"/>
        <v>10</v>
      </c>
      <c r="AS57" s="43">
        <f t="shared" si="47"/>
        <v>0</v>
      </c>
      <c r="AT57" s="43">
        <f t="shared" si="48"/>
        <v>0</v>
      </c>
      <c r="AU57" s="43">
        <f t="shared" si="49"/>
        <v>0</v>
      </c>
      <c r="AV57" s="43">
        <f t="shared" si="50"/>
        <v>0</v>
      </c>
      <c r="AW57" s="43">
        <f t="shared" si="51"/>
        <v>0</v>
      </c>
      <c r="AX57" s="43">
        <f t="shared" si="52"/>
        <v>0</v>
      </c>
      <c r="AY57" s="43">
        <f t="shared" si="53"/>
        <v>0</v>
      </c>
      <c r="AZ57" s="43">
        <f t="shared" si="54"/>
        <v>0</v>
      </c>
      <c r="BA57" s="43">
        <f t="shared" si="55"/>
        <v>0</v>
      </c>
      <c r="BB57" s="43">
        <f t="shared" si="56"/>
        <v>0</v>
      </c>
      <c r="BC57" s="44">
        <f t="shared" si="57"/>
        <v>0</v>
      </c>
      <c r="BD57" s="45">
        <f t="shared" si="58"/>
        <v>0</v>
      </c>
      <c r="BE57" s="46">
        <f t="shared" si="59"/>
        <v>0</v>
      </c>
      <c r="BF57" s="46"/>
    </row>
    <row r="58" spans="2:58" s="31" customFormat="1" ht="12.75" hidden="1">
      <c r="B58" s="32">
        <f t="shared" si="3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1"/>
        <v>0</v>
      </c>
      <c r="Z58" s="39">
        <f>IF(Y58=0,0,LOOKUP(Y58,Bodování!$A$2:$A$101,Bodování!$B$2:$B$101))</f>
        <v>0</v>
      </c>
      <c r="AA58" s="39">
        <f t="shared" si="32"/>
        <v>0</v>
      </c>
      <c r="AB58" s="39">
        <f>IF(AA58=0,0,LOOKUP(AA58,Bodování!$A$2:$A$101,Bodování!$B$2:$B$101))</f>
        <v>0</v>
      </c>
      <c r="AC58" s="40">
        <f t="shared" si="33"/>
      </c>
      <c r="AD58" s="41">
        <f t="shared" si="34"/>
      </c>
      <c r="AE58" s="42"/>
      <c r="AF58" s="5"/>
      <c r="AG58" s="43">
        <f t="shared" si="35"/>
        <v>0</v>
      </c>
      <c r="AH58" s="43">
        <f t="shared" si="36"/>
        <v>0</v>
      </c>
      <c r="AI58" s="43">
        <f t="shared" si="37"/>
        <v>0</v>
      </c>
      <c r="AJ58" s="43">
        <f t="shared" si="38"/>
        <v>0</v>
      </c>
      <c r="AK58" s="43">
        <f t="shared" si="39"/>
        <v>0</v>
      </c>
      <c r="AL58" s="43">
        <f t="shared" si="40"/>
        <v>0</v>
      </c>
      <c r="AM58" s="43">
        <f t="shared" si="41"/>
        <v>0</v>
      </c>
      <c r="AN58" s="43">
        <f t="shared" si="42"/>
        <v>0</v>
      </c>
      <c r="AO58" s="43">
        <f t="shared" si="43"/>
        <v>0</v>
      </c>
      <c r="AP58" s="43">
        <f t="shared" si="44"/>
        <v>0</v>
      </c>
      <c r="AQ58" s="44">
        <f t="shared" si="45"/>
        <v>0</v>
      </c>
      <c r="AR58" s="44">
        <f t="shared" si="46"/>
        <v>10</v>
      </c>
      <c r="AS58" s="43">
        <f t="shared" si="47"/>
        <v>0</v>
      </c>
      <c r="AT58" s="43">
        <f t="shared" si="48"/>
        <v>0</v>
      </c>
      <c r="AU58" s="43">
        <f t="shared" si="49"/>
        <v>0</v>
      </c>
      <c r="AV58" s="43">
        <f t="shared" si="50"/>
        <v>0</v>
      </c>
      <c r="AW58" s="43">
        <f t="shared" si="51"/>
        <v>0</v>
      </c>
      <c r="AX58" s="43">
        <f t="shared" si="52"/>
        <v>0</v>
      </c>
      <c r="AY58" s="43">
        <f t="shared" si="53"/>
        <v>0</v>
      </c>
      <c r="AZ58" s="43">
        <f t="shared" si="54"/>
        <v>0</v>
      </c>
      <c r="BA58" s="43">
        <f t="shared" si="55"/>
        <v>0</v>
      </c>
      <c r="BB58" s="43">
        <f t="shared" si="56"/>
        <v>0</v>
      </c>
      <c r="BC58" s="44">
        <f t="shared" si="57"/>
        <v>0</v>
      </c>
      <c r="BD58" s="45">
        <f t="shared" si="58"/>
        <v>0</v>
      </c>
      <c r="BE58" s="46">
        <f t="shared" si="59"/>
        <v>0</v>
      </c>
      <c r="BF58" s="46"/>
    </row>
    <row r="59" spans="2:58" s="31" customFormat="1" ht="12.75" hidden="1">
      <c r="B59" s="32">
        <f t="shared" si="3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1"/>
        <v>0</v>
      </c>
      <c r="Z59" s="39">
        <f>IF(Y59=0,0,LOOKUP(Y59,Bodování!$A$2:$A$101,Bodování!$B$2:$B$101))</f>
        <v>0</v>
      </c>
      <c r="AA59" s="39">
        <f t="shared" si="32"/>
        <v>0</v>
      </c>
      <c r="AB59" s="39">
        <f>IF(AA59=0,0,LOOKUP(AA59,Bodování!$A$2:$A$101,Bodování!$B$2:$B$101))</f>
        <v>0</v>
      </c>
      <c r="AC59" s="40">
        <f t="shared" si="33"/>
      </c>
      <c r="AD59" s="41">
        <f t="shared" si="34"/>
      </c>
      <c r="AE59" s="42"/>
      <c r="AF59" s="5"/>
      <c r="AG59" s="43">
        <f t="shared" si="35"/>
        <v>0</v>
      </c>
      <c r="AH59" s="43">
        <f t="shared" si="36"/>
        <v>0</v>
      </c>
      <c r="AI59" s="43">
        <f t="shared" si="37"/>
        <v>0</v>
      </c>
      <c r="AJ59" s="43">
        <f t="shared" si="38"/>
        <v>0</v>
      </c>
      <c r="AK59" s="43">
        <f t="shared" si="39"/>
        <v>0</v>
      </c>
      <c r="AL59" s="43">
        <f t="shared" si="40"/>
        <v>0</v>
      </c>
      <c r="AM59" s="43">
        <f t="shared" si="41"/>
        <v>0</v>
      </c>
      <c r="AN59" s="43">
        <f t="shared" si="42"/>
        <v>0</v>
      </c>
      <c r="AO59" s="43">
        <f t="shared" si="43"/>
        <v>0</v>
      </c>
      <c r="AP59" s="43">
        <f t="shared" si="44"/>
        <v>0</v>
      </c>
      <c r="AQ59" s="44">
        <f t="shared" si="45"/>
        <v>0</v>
      </c>
      <c r="AR59" s="44">
        <f t="shared" si="46"/>
        <v>10</v>
      </c>
      <c r="AS59" s="43">
        <f t="shared" si="47"/>
        <v>0</v>
      </c>
      <c r="AT59" s="43">
        <f t="shared" si="48"/>
        <v>0</v>
      </c>
      <c r="AU59" s="43">
        <f t="shared" si="49"/>
        <v>0</v>
      </c>
      <c r="AV59" s="43">
        <f t="shared" si="50"/>
        <v>0</v>
      </c>
      <c r="AW59" s="43">
        <f t="shared" si="51"/>
        <v>0</v>
      </c>
      <c r="AX59" s="43">
        <f t="shared" si="52"/>
        <v>0</v>
      </c>
      <c r="AY59" s="43">
        <f t="shared" si="53"/>
        <v>0</v>
      </c>
      <c r="AZ59" s="43">
        <f t="shared" si="54"/>
        <v>0</v>
      </c>
      <c r="BA59" s="43">
        <f t="shared" si="55"/>
        <v>0</v>
      </c>
      <c r="BB59" s="43">
        <f t="shared" si="56"/>
        <v>0</v>
      </c>
      <c r="BC59" s="44">
        <f t="shared" si="57"/>
        <v>0</v>
      </c>
      <c r="BD59" s="45">
        <f t="shared" si="58"/>
        <v>0</v>
      </c>
      <c r="BE59" s="46">
        <f t="shared" si="59"/>
        <v>0</v>
      </c>
      <c r="BF59" s="46"/>
    </row>
    <row r="60" spans="2:58" s="31" customFormat="1" ht="12.75" hidden="1">
      <c r="B60" s="32">
        <f t="shared" si="3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1"/>
        <v>0</v>
      </c>
      <c r="Z60" s="39">
        <f>IF(Y60=0,0,LOOKUP(Y60,Bodování!$A$2:$A$101,Bodování!$B$2:$B$101))</f>
        <v>0</v>
      </c>
      <c r="AA60" s="39">
        <f t="shared" si="32"/>
        <v>0</v>
      </c>
      <c r="AB60" s="39">
        <f>IF(AA60=0,0,LOOKUP(AA60,Bodování!$A$2:$A$101,Bodování!$B$2:$B$101))</f>
        <v>0</v>
      </c>
      <c r="AC60" s="40">
        <f t="shared" si="33"/>
      </c>
      <c r="AD60" s="41">
        <f t="shared" si="34"/>
      </c>
      <c r="AE60" s="42"/>
      <c r="AF60" s="5"/>
      <c r="AG60" s="43">
        <f t="shared" si="35"/>
        <v>0</v>
      </c>
      <c r="AH60" s="43">
        <f t="shared" si="36"/>
        <v>0</v>
      </c>
      <c r="AI60" s="43">
        <f t="shared" si="37"/>
        <v>0</v>
      </c>
      <c r="AJ60" s="43">
        <f t="shared" si="38"/>
        <v>0</v>
      </c>
      <c r="AK60" s="43">
        <f t="shared" si="39"/>
        <v>0</v>
      </c>
      <c r="AL60" s="43">
        <f t="shared" si="40"/>
        <v>0</v>
      </c>
      <c r="AM60" s="43">
        <f t="shared" si="41"/>
        <v>0</v>
      </c>
      <c r="AN60" s="43">
        <f t="shared" si="42"/>
        <v>0</v>
      </c>
      <c r="AO60" s="43">
        <f t="shared" si="43"/>
        <v>0</v>
      </c>
      <c r="AP60" s="43">
        <f t="shared" si="44"/>
        <v>0</v>
      </c>
      <c r="AQ60" s="44">
        <f t="shared" si="45"/>
        <v>0</v>
      </c>
      <c r="AR60" s="44">
        <f t="shared" si="46"/>
        <v>10</v>
      </c>
      <c r="AS60" s="43">
        <f t="shared" si="47"/>
        <v>0</v>
      </c>
      <c r="AT60" s="43">
        <f t="shared" si="48"/>
        <v>0</v>
      </c>
      <c r="AU60" s="43">
        <f t="shared" si="49"/>
        <v>0</v>
      </c>
      <c r="AV60" s="43">
        <f t="shared" si="50"/>
        <v>0</v>
      </c>
      <c r="AW60" s="43">
        <f t="shared" si="51"/>
        <v>0</v>
      </c>
      <c r="AX60" s="43">
        <f t="shared" si="52"/>
        <v>0</v>
      </c>
      <c r="AY60" s="43">
        <f t="shared" si="53"/>
        <v>0</v>
      </c>
      <c r="AZ60" s="43">
        <f t="shared" si="54"/>
        <v>0</v>
      </c>
      <c r="BA60" s="43">
        <f t="shared" si="55"/>
        <v>0</v>
      </c>
      <c r="BB60" s="43">
        <f t="shared" si="56"/>
        <v>0</v>
      </c>
      <c r="BC60" s="44">
        <f t="shared" si="57"/>
        <v>0</v>
      </c>
      <c r="BD60" s="45">
        <f t="shared" si="58"/>
        <v>0</v>
      </c>
      <c r="BE60" s="46">
        <f t="shared" si="5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57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63" t="s">
        <v>32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E9:AE10"/>
    <mergeCell ref="W9:X9"/>
    <mergeCell ref="Y9:Z9"/>
    <mergeCell ref="AA9:AB9"/>
    <mergeCell ref="AC9:AD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600" verticalDpi="600" orientation="landscape" paperSize="9" scale="76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B101"/>
  <sheetViews>
    <sheetView workbookViewId="0" topLeftCell="A1">
      <selection activeCell="B51" sqref="B51"/>
    </sheetView>
  </sheetViews>
  <sheetFormatPr defaultColWidth="9.00390625" defaultRowHeight="12.75"/>
  <cols>
    <col min="1" max="1" width="9.125" style="65" customWidth="1"/>
  </cols>
  <sheetData>
    <row r="1" spans="1:2" s="67" customFormat="1" ht="12.75">
      <c r="A1" s="66" t="s">
        <v>37</v>
      </c>
      <c r="B1" s="66" t="s">
        <v>38</v>
      </c>
    </row>
    <row r="2" spans="1:2" ht="12.75">
      <c r="A2" s="68">
        <v>1</v>
      </c>
      <c r="B2" s="7">
        <v>50</v>
      </c>
    </row>
    <row r="3" spans="1:2" ht="12.75">
      <c r="A3" s="68">
        <v>2</v>
      </c>
      <c r="B3" s="7">
        <v>49</v>
      </c>
    </row>
    <row r="4" spans="1:2" ht="12.75">
      <c r="A4" s="68">
        <v>3</v>
      </c>
      <c r="B4" s="7">
        <v>48</v>
      </c>
    </row>
    <row r="5" spans="1:2" ht="12.75">
      <c r="A5" s="68">
        <v>4</v>
      </c>
      <c r="B5" s="7">
        <v>47</v>
      </c>
    </row>
    <row r="6" spans="1:2" ht="12.75">
      <c r="A6" s="68">
        <v>5</v>
      </c>
      <c r="B6" s="7">
        <v>46</v>
      </c>
    </row>
    <row r="7" spans="1:2" ht="12.75">
      <c r="A7" s="68">
        <v>6</v>
      </c>
      <c r="B7" s="7">
        <v>45</v>
      </c>
    </row>
    <row r="8" spans="1:2" ht="12.75">
      <c r="A8" s="68">
        <v>7</v>
      </c>
      <c r="B8" s="7">
        <v>44</v>
      </c>
    </row>
    <row r="9" spans="1:2" ht="12.75">
      <c r="A9" s="68">
        <v>8</v>
      </c>
      <c r="B9" s="7">
        <v>43</v>
      </c>
    </row>
    <row r="10" spans="1:2" ht="12.75">
      <c r="A10" s="68">
        <v>9</v>
      </c>
      <c r="B10" s="7">
        <v>42</v>
      </c>
    </row>
    <row r="11" spans="1:2" ht="12.75">
      <c r="A11" s="68">
        <v>10</v>
      </c>
      <c r="B11" s="7">
        <v>41</v>
      </c>
    </row>
    <row r="12" spans="1:2" ht="12.75">
      <c r="A12" s="68">
        <v>11</v>
      </c>
      <c r="B12" s="7">
        <v>40</v>
      </c>
    </row>
    <row r="13" spans="1:2" ht="12.75">
      <c r="A13" s="68">
        <v>12</v>
      </c>
      <c r="B13" s="7">
        <v>39</v>
      </c>
    </row>
    <row r="14" spans="1:2" ht="12.75">
      <c r="A14" s="68">
        <v>13</v>
      </c>
      <c r="B14" s="7">
        <v>38</v>
      </c>
    </row>
    <row r="15" spans="1:2" ht="12.75">
      <c r="A15" s="68">
        <v>14</v>
      </c>
      <c r="B15" s="7">
        <v>37</v>
      </c>
    </row>
    <row r="16" spans="1:2" ht="12.75">
      <c r="A16" s="68">
        <v>15</v>
      </c>
      <c r="B16" s="7">
        <v>36</v>
      </c>
    </row>
    <row r="17" spans="1:2" ht="12.75">
      <c r="A17" s="68">
        <v>16</v>
      </c>
      <c r="B17" s="7">
        <v>35</v>
      </c>
    </row>
    <row r="18" spans="1:2" ht="12.75">
      <c r="A18" s="68">
        <v>17</v>
      </c>
      <c r="B18" s="7">
        <v>34</v>
      </c>
    </row>
    <row r="19" spans="1:2" ht="12.75">
      <c r="A19" s="68">
        <v>18</v>
      </c>
      <c r="B19" s="7">
        <v>33</v>
      </c>
    </row>
    <row r="20" spans="1:2" ht="12.75">
      <c r="A20" s="68">
        <v>19</v>
      </c>
      <c r="B20" s="7">
        <v>32</v>
      </c>
    </row>
    <row r="21" spans="1:2" ht="12.75">
      <c r="A21" s="68">
        <v>20</v>
      </c>
      <c r="B21" s="7">
        <v>31</v>
      </c>
    </row>
    <row r="22" spans="1:2" ht="12.75">
      <c r="A22" s="68">
        <v>21</v>
      </c>
      <c r="B22" s="7">
        <v>30</v>
      </c>
    </row>
    <row r="23" spans="1:2" ht="12.75">
      <c r="A23" s="68">
        <v>22</v>
      </c>
      <c r="B23" s="7">
        <v>29</v>
      </c>
    </row>
    <row r="24" spans="1:2" ht="12.75">
      <c r="A24" s="68">
        <v>23</v>
      </c>
      <c r="B24" s="7">
        <v>28</v>
      </c>
    </row>
    <row r="25" spans="1:2" ht="12.75">
      <c r="A25" s="68">
        <v>24</v>
      </c>
      <c r="B25" s="7">
        <v>27</v>
      </c>
    </row>
    <row r="26" spans="1:2" ht="12.75">
      <c r="A26" s="68">
        <v>25</v>
      </c>
      <c r="B26" s="7">
        <v>26</v>
      </c>
    </row>
    <row r="27" spans="1:2" ht="12.75">
      <c r="A27" s="68">
        <v>26</v>
      </c>
      <c r="B27" s="7">
        <v>25</v>
      </c>
    </row>
    <row r="28" spans="1:2" ht="12.75">
      <c r="A28" s="68">
        <v>27</v>
      </c>
      <c r="B28" s="7">
        <v>24</v>
      </c>
    </row>
    <row r="29" spans="1:2" ht="12.75">
      <c r="A29" s="68">
        <v>28</v>
      </c>
      <c r="B29" s="7">
        <v>23</v>
      </c>
    </row>
    <row r="30" spans="1:2" ht="12.75">
      <c r="A30" s="68">
        <v>29</v>
      </c>
      <c r="B30" s="7">
        <v>22</v>
      </c>
    </row>
    <row r="31" spans="1:2" ht="12.75">
      <c r="A31" s="68">
        <v>30</v>
      </c>
      <c r="B31" s="7">
        <v>21</v>
      </c>
    </row>
    <row r="32" spans="1:2" ht="12.75">
      <c r="A32" s="68">
        <v>31</v>
      </c>
      <c r="B32" s="7">
        <v>20</v>
      </c>
    </row>
    <row r="33" spans="1:2" ht="12.75">
      <c r="A33" s="68">
        <v>32</v>
      </c>
      <c r="B33" s="7">
        <v>19</v>
      </c>
    </row>
    <row r="34" spans="1:2" ht="12.75">
      <c r="A34" s="68">
        <v>33</v>
      </c>
      <c r="B34" s="7">
        <v>18</v>
      </c>
    </row>
    <row r="35" spans="1:2" ht="12.75">
      <c r="A35" s="68">
        <v>34</v>
      </c>
      <c r="B35" s="7">
        <v>17</v>
      </c>
    </row>
    <row r="36" spans="1:2" ht="12.75">
      <c r="A36" s="68">
        <v>35</v>
      </c>
      <c r="B36" s="7">
        <v>16</v>
      </c>
    </row>
    <row r="37" spans="1:2" ht="12.75">
      <c r="A37" s="68">
        <v>36</v>
      </c>
      <c r="B37" s="7">
        <v>15</v>
      </c>
    </row>
    <row r="38" spans="1:2" ht="12.75">
      <c r="A38" s="68">
        <v>37</v>
      </c>
      <c r="B38" s="7">
        <v>14</v>
      </c>
    </row>
    <row r="39" spans="1:2" ht="12.75">
      <c r="A39" s="68">
        <v>38</v>
      </c>
      <c r="B39" s="7">
        <v>13</v>
      </c>
    </row>
    <row r="40" spans="1:2" ht="12.75">
      <c r="A40" s="68">
        <v>39</v>
      </c>
      <c r="B40" s="7">
        <v>12</v>
      </c>
    </row>
    <row r="41" spans="1:2" ht="12.75">
      <c r="A41" s="68">
        <v>40</v>
      </c>
      <c r="B41" s="7">
        <v>11</v>
      </c>
    </row>
    <row r="42" spans="1:2" ht="12.75">
      <c r="A42" s="68">
        <v>41</v>
      </c>
      <c r="B42" s="7">
        <v>10</v>
      </c>
    </row>
    <row r="43" spans="1:2" ht="12.75">
      <c r="A43" s="68">
        <v>42</v>
      </c>
      <c r="B43" s="7">
        <v>9</v>
      </c>
    </row>
    <row r="44" spans="1:2" ht="12.75">
      <c r="A44" s="68">
        <v>43</v>
      </c>
      <c r="B44" s="7">
        <v>8</v>
      </c>
    </row>
    <row r="45" spans="1:2" ht="12.75">
      <c r="A45" s="68">
        <v>44</v>
      </c>
      <c r="B45" s="7">
        <v>7</v>
      </c>
    </row>
    <row r="46" spans="1:2" ht="12.75">
      <c r="A46" s="68">
        <v>45</v>
      </c>
      <c r="B46" s="7">
        <v>6</v>
      </c>
    </row>
    <row r="47" spans="1:2" ht="12.75">
      <c r="A47" s="68">
        <v>46</v>
      </c>
      <c r="B47" s="7">
        <v>5</v>
      </c>
    </row>
    <row r="48" spans="1:2" ht="12.75">
      <c r="A48" s="68">
        <v>47</v>
      </c>
      <c r="B48" s="7">
        <v>4</v>
      </c>
    </row>
    <row r="49" spans="1:2" ht="12.75">
      <c r="A49" s="68">
        <v>48</v>
      </c>
      <c r="B49" s="7">
        <v>3</v>
      </c>
    </row>
    <row r="50" spans="1:2" ht="12.75">
      <c r="A50" s="68">
        <v>49</v>
      </c>
      <c r="B50" s="7">
        <v>2</v>
      </c>
    </row>
    <row r="51" spans="1:2" ht="12.75">
      <c r="A51" s="68">
        <v>50</v>
      </c>
      <c r="B51" s="7">
        <v>1</v>
      </c>
    </row>
    <row r="52" spans="1:2" ht="12.75">
      <c r="A52" s="68">
        <v>51</v>
      </c>
      <c r="B52" s="7">
        <v>0</v>
      </c>
    </row>
    <row r="53" spans="1:2" ht="12.75">
      <c r="A53" s="68">
        <v>52</v>
      </c>
      <c r="B53" s="7">
        <v>0</v>
      </c>
    </row>
    <row r="54" spans="1:2" ht="12.75">
      <c r="A54" s="68">
        <v>53</v>
      </c>
      <c r="B54" s="7">
        <v>0</v>
      </c>
    </row>
    <row r="55" spans="1:2" ht="12.75">
      <c r="A55" s="68">
        <v>54</v>
      </c>
      <c r="B55" s="7">
        <v>0</v>
      </c>
    </row>
    <row r="56" spans="1:2" ht="12.75">
      <c r="A56" s="68">
        <v>55</v>
      </c>
      <c r="B56" s="7">
        <v>0</v>
      </c>
    </row>
    <row r="57" spans="1:2" ht="12.75">
      <c r="A57" s="68">
        <v>56</v>
      </c>
      <c r="B57" s="7">
        <v>0</v>
      </c>
    </row>
    <row r="58" spans="1:2" ht="12.75">
      <c r="A58" s="68">
        <v>57</v>
      </c>
      <c r="B58" s="7">
        <v>0</v>
      </c>
    </row>
    <row r="59" spans="1:2" ht="12.75">
      <c r="A59" s="68">
        <v>58</v>
      </c>
      <c r="B59" s="7">
        <v>0</v>
      </c>
    </row>
    <row r="60" spans="1:2" ht="12.75">
      <c r="A60" s="68">
        <v>59</v>
      </c>
      <c r="B60" s="7">
        <v>0</v>
      </c>
    </row>
    <row r="61" spans="1:2" ht="12.75">
      <c r="A61" s="68">
        <v>60</v>
      </c>
      <c r="B61" s="7">
        <v>0</v>
      </c>
    </row>
    <row r="62" spans="1:2" ht="12.75">
      <c r="A62" s="68">
        <v>61</v>
      </c>
      <c r="B62" s="7">
        <v>0</v>
      </c>
    </row>
    <row r="63" spans="1:2" ht="12.75">
      <c r="A63" s="68">
        <v>62</v>
      </c>
      <c r="B63" s="7">
        <v>0</v>
      </c>
    </row>
    <row r="64" spans="1:2" ht="12.75">
      <c r="A64" s="68">
        <v>63</v>
      </c>
      <c r="B64" s="7">
        <v>0</v>
      </c>
    </row>
    <row r="65" spans="1:2" ht="12.75">
      <c r="A65" s="68">
        <v>64</v>
      </c>
      <c r="B65" s="7">
        <v>0</v>
      </c>
    </row>
    <row r="66" spans="1:2" ht="12.75">
      <c r="A66" s="68">
        <v>65</v>
      </c>
      <c r="B66" s="7">
        <v>0</v>
      </c>
    </row>
    <row r="67" spans="1:2" ht="12.75">
      <c r="A67" s="68">
        <v>66</v>
      </c>
      <c r="B67" s="7">
        <v>0</v>
      </c>
    </row>
    <row r="68" spans="1:2" ht="12.75">
      <c r="A68" s="68">
        <v>67</v>
      </c>
      <c r="B68" s="7">
        <v>0</v>
      </c>
    </row>
    <row r="69" spans="1:2" ht="12.75">
      <c r="A69" s="68">
        <v>68</v>
      </c>
      <c r="B69" s="7">
        <v>0</v>
      </c>
    </row>
    <row r="70" spans="1:2" ht="12.75">
      <c r="A70" s="68">
        <v>69</v>
      </c>
      <c r="B70" s="7">
        <v>0</v>
      </c>
    </row>
    <row r="71" spans="1:2" ht="12.75">
      <c r="A71" s="68">
        <v>70</v>
      </c>
      <c r="B71" s="7">
        <v>0</v>
      </c>
    </row>
    <row r="72" spans="1:2" ht="12.75">
      <c r="A72" s="68">
        <v>71</v>
      </c>
      <c r="B72" s="7">
        <v>0</v>
      </c>
    </row>
    <row r="73" spans="1:2" ht="12.75">
      <c r="A73" s="68">
        <v>72</v>
      </c>
      <c r="B73" s="7">
        <v>0</v>
      </c>
    </row>
    <row r="74" spans="1:2" ht="12.75">
      <c r="A74" s="68">
        <v>73</v>
      </c>
      <c r="B74" s="7">
        <v>0</v>
      </c>
    </row>
    <row r="75" spans="1:2" ht="12.75">
      <c r="A75" s="68">
        <v>74</v>
      </c>
      <c r="B75" s="7">
        <v>0</v>
      </c>
    </row>
    <row r="76" spans="1:2" ht="12.75">
      <c r="A76" s="68">
        <v>75</v>
      </c>
      <c r="B76" s="7">
        <v>0</v>
      </c>
    </row>
    <row r="77" spans="1:2" ht="12.75">
      <c r="A77" s="68">
        <v>76</v>
      </c>
      <c r="B77" s="7">
        <v>0</v>
      </c>
    </row>
    <row r="78" spans="1:2" ht="12.75">
      <c r="A78" s="68">
        <v>77</v>
      </c>
      <c r="B78" s="7">
        <v>0</v>
      </c>
    </row>
    <row r="79" spans="1:2" ht="12.75">
      <c r="A79" s="68">
        <v>78</v>
      </c>
      <c r="B79" s="7">
        <v>0</v>
      </c>
    </row>
    <row r="80" spans="1:2" ht="12.75">
      <c r="A80" s="68">
        <v>79</v>
      </c>
      <c r="B80" s="7">
        <v>0</v>
      </c>
    </row>
    <row r="81" spans="1:2" ht="12.75">
      <c r="A81" s="68">
        <v>80</v>
      </c>
      <c r="B81" s="7">
        <v>0</v>
      </c>
    </row>
    <row r="82" spans="1:2" ht="12.75">
      <c r="A82" s="68">
        <v>81</v>
      </c>
      <c r="B82" s="7">
        <v>0</v>
      </c>
    </row>
    <row r="83" spans="1:2" ht="12.75">
      <c r="A83" s="68">
        <v>82</v>
      </c>
      <c r="B83" s="7">
        <v>0</v>
      </c>
    </row>
    <row r="84" spans="1:2" ht="12.75">
      <c r="A84" s="68">
        <v>83</v>
      </c>
      <c r="B84" s="7">
        <v>0</v>
      </c>
    </row>
    <row r="85" spans="1:2" ht="12.75">
      <c r="A85" s="68">
        <v>84</v>
      </c>
      <c r="B85" s="7">
        <v>0</v>
      </c>
    </row>
    <row r="86" spans="1:2" ht="12.75">
      <c r="A86" s="68">
        <v>85</v>
      </c>
      <c r="B86" s="7">
        <v>0</v>
      </c>
    </row>
    <row r="87" spans="1:2" ht="12.75">
      <c r="A87" s="68">
        <v>86</v>
      </c>
      <c r="B87" s="7">
        <v>0</v>
      </c>
    </row>
    <row r="88" spans="1:2" ht="12.75">
      <c r="A88" s="68">
        <v>87</v>
      </c>
      <c r="B88" s="7">
        <v>0</v>
      </c>
    </row>
    <row r="89" spans="1:2" ht="12.75">
      <c r="A89" s="68">
        <v>88</v>
      </c>
      <c r="B89" s="7">
        <v>0</v>
      </c>
    </row>
    <row r="90" spans="1:2" ht="12.75">
      <c r="A90" s="68">
        <v>89</v>
      </c>
      <c r="B90" s="7">
        <v>0</v>
      </c>
    </row>
    <row r="91" spans="1:2" ht="12.75">
      <c r="A91" s="68">
        <v>90</v>
      </c>
      <c r="B91" s="7">
        <v>0</v>
      </c>
    </row>
    <row r="92" spans="1:2" ht="12.75">
      <c r="A92" s="68">
        <v>91</v>
      </c>
      <c r="B92" s="7">
        <v>0</v>
      </c>
    </row>
    <row r="93" spans="1:2" ht="12.75">
      <c r="A93" s="68">
        <v>92</v>
      </c>
      <c r="B93" s="7">
        <v>0</v>
      </c>
    </row>
    <row r="94" spans="1:2" ht="12.75">
      <c r="A94" s="68">
        <v>93</v>
      </c>
      <c r="B94" s="7">
        <v>0</v>
      </c>
    </row>
    <row r="95" spans="1:2" ht="12.75">
      <c r="A95" s="68">
        <v>94</v>
      </c>
      <c r="B95" s="7">
        <v>0</v>
      </c>
    </row>
    <row r="96" spans="1:2" ht="12.75">
      <c r="A96" s="68">
        <v>95</v>
      </c>
      <c r="B96" s="7">
        <v>0</v>
      </c>
    </row>
    <row r="97" spans="1:2" ht="12.75">
      <c r="A97" s="68">
        <v>96</v>
      </c>
      <c r="B97" s="7">
        <v>0</v>
      </c>
    </row>
    <row r="98" spans="1:2" ht="12.75">
      <c r="A98" s="68">
        <v>97</v>
      </c>
      <c r="B98" s="7">
        <v>0</v>
      </c>
    </row>
    <row r="99" spans="1:2" ht="12.75">
      <c r="A99" s="68">
        <v>98</v>
      </c>
      <c r="B99" s="7">
        <v>0</v>
      </c>
    </row>
    <row r="100" spans="1:2" ht="12.75">
      <c r="A100" s="68">
        <v>99</v>
      </c>
      <c r="B100" s="7">
        <v>0</v>
      </c>
    </row>
    <row r="101" spans="1:2" ht="12.75">
      <c r="A101" s="68">
        <v>100</v>
      </c>
      <c r="B101" s="7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B2:BF69"/>
  <sheetViews>
    <sheetView zoomScale="75" zoomScaleNormal="75" workbookViewId="0" topLeftCell="A30">
      <selection activeCell="BH38" sqref="BH38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52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4" t="s">
        <v>3</v>
      </c>
      <c r="C9" s="79" t="s">
        <v>4</v>
      </c>
      <c r="D9" s="80" t="s">
        <v>5</v>
      </c>
      <c r="E9" s="78" t="s">
        <v>6</v>
      </c>
      <c r="F9" s="78"/>
      <c r="G9" s="75" t="s">
        <v>7</v>
      </c>
      <c r="H9" s="75"/>
      <c r="I9" s="78" t="s">
        <v>8</v>
      </c>
      <c r="J9" s="78"/>
      <c r="K9" s="75" t="s">
        <v>9</v>
      </c>
      <c r="L9" s="75"/>
      <c r="M9" s="78" t="s">
        <v>10</v>
      </c>
      <c r="N9" s="78"/>
      <c r="O9" s="75" t="s">
        <v>11</v>
      </c>
      <c r="P9" s="75"/>
      <c r="Q9" s="78" t="s">
        <v>12</v>
      </c>
      <c r="R9" s="78"/>
      <c r="S9" s="75" t="s">
        <v>13</v>
      </c>
      <c r="T9" s="75"/>
      <c r="U9" s="78" t="s">
        <v>14</v>
      </c>
      <c r="V9" s="78"/>
      <c r="W9" s="75" t="s">
        <v>15</v>
      </c>
      <c r="X9" s="75"/>
      <c r="Y9" s="76" t="s">
        <v>16</v>
      </c>
      <c r="Z9" s="76"/>
      <c r="AA9" s="76" t="s">
        <v>16</v>
      </c>
      <c r="AB9" s="76"/>
      <c r="AC9" s="77" t="s">
        <v>17</v>
      </c>
      <c r="AD9" s="77"/>
      <c r="AE9" s="74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4"/>
      <c r="C10" s="79"/>
      <c r="D10" s="80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4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0</v>
      </c>
      <c r="BE10" s="24" t="s">
        <v>23</v>
      </c>
    </row>
    <row r="11" spans="2:58" s="31" customFormat="1" ht="12.75">
      <c r="B11" s="32">
        <f aca="true" t="shared" si="0" ref="B11:B42">AE11</f>
        <v>0</v>
      </c>
      <c r="C11" s="33"/>
      <c r="D11" s="34"/>
      <c r="E11" s="35"/>
      <c r="F11" s="36">
        <f>IF(E11=0,0,IF(E11="",0,LOOKUP(E11,Bodování!$A$2:$A$101,Bodování!$B$2:$B$101)))</f>
        <v>0</v>
      </c>
      <c r="G11" s="37"/>
      <c r="H11" s="38">
        <f>IF(G11=0,0,IF(G11="",0,LOOKUP(G11,Bodování!$A$2:$A$101,Bodování!$B$2:$B$101)))</f>
        <v>0</v>
      </c>
      <c r="I11" s="35"/>
      <c r="J11" s="36">
        <f>IF(I11=0,0,IF(I11="",0,LOOKUP(I11,Bodování!$A$2:$A$101,Bodování!$B$2:$B$101)))</f>
        <v>0</v>
      </c>
      <c r="K11" s="37"/>
      <c r="L11" s="38">
        <f>IF(K11=0,0,IF(K11="",0,LOOKUP(K11,Bodování!$A$2:$A$101,Bodování!$B$2:$B$101)))</f>
        <v>0</v>
      </c>
      <c r="M11" s="35"/>
      <c r="N11" s="36">
        <f>IF(M11=0,0,IF(M11="",0,LOOKUP(M11,Bodování!$A$2:$A$101,Bodování!$B$2:$B$101)))</f>
        <v>0</v>
      </c>
      <c r="O11" s="37"/>
      <c r="P11" s="38">
        <f>IF(O11=0,0,IF(O11="",0,LOOKUP(O11,Bodování!$A$2:$A$101,Bodování!$B$2:$B$101)))</f>
        <v>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f aca="true" t="shared" si="1" ref="Y11:Y42">IF(BE11&lt;7,0,AQ11)</f>
        <v>0</v>
      </c>
      <c r="Z11" s="39">
        <f>IF(Y11=0,0,LOOKUP(Y11,Bodování!$A$2:$A$101,Bodování!$B$2:$B$101))</f>
        <v>0</v>
      </c>
      <c r="AA11" s="39">
        <f aca="true" t="shared" si="2" ref="AA11:AA42">IF(BE11&lt;10,0,IF(AR11&gt;1,AQ11,BC11))</f>
        <v>0</v>
      </c>
      <c r="AB11" s="39">
        <f>IF(AA11=0,0,LOOKUP(AA11,Bodování!$A$2:$A$101,Bodování!$B$2:$B$101))</f>
        <v>0</v>
      </c>
      <c r="AC11" s="40">
        <f aca="true" t="shared" si="3" ref="AC11:AC42">IF(C11&gt;0,E11+G11+I11+K11+M11+O11+Q11+S11+U11+W11-Y11-AA11,"")</f>
      </c>
      <c r="AD11" s="41">
        <f aca="true" t="shared" si="4" ref="AD11:AD42">IF(C11&gt;0,F11+H11+J11+L11+N11+P11+R11+T11+V11+X11-Z11-AB11,"")</f>
      </c>
      <c r="AE11" s="42"/>
      <c r="AF11" s="5"/>
      <c r="AG11" s="43">
        <f aca="true" t="shared" si="5" ref="AG11:AG42">E11</f>
        <v>0</v>
      </c>
      <c r="AH11" s="43">
        <f aca="true" t="shared" si="6" ref="AH11:AH42">G11</f>
        <v>0</v>
      </c>
      <c r="AI11" s="43">
        <f aca="true" t="shared" si="7" ref="AI11:AI42">I11</f>
        <v>0</v>
      </c>
      <c r="AJ11" s="43">
        <f aca="true" t="shared" si="8" ref="AJ11:AJ42">K11</f>
        <v>0</v>
      </c>
      <c r="AK11" s="43">
        <f aca="true" t="shared" si="9" ref="AK11:AK42">M11</f>
        <v>0</v>
      </c>
      <c r="AL11" s="43">
        <f aca="true" t="shared" si="10" ref="AL11:AL42">O11</f>
        <v>0</v>
      </c>
      <c r="AM11" s="43">
        <f aca="true" t="shared" si="11" ref="AM11:AM42">Q11</f>
        <v>0</v>
      </c>
      <c r="AN11" s="43">
        <f aca="true" t="shared" si="12" ref="AN11:AN42">S11</f>
        <v>0</v>
      </c>
      <c r="AO11" s="43">
        <f aca="true" t="shared" si="13" ref="AO11:AO42">U11</f>
        <v>0</v>
      </c>
      <c r="AP11" s="43">
        <f aca="true" t="shared" si="14" ref="AP11:AP42">W11</f>
        <v>0</v>
      </c>
      <c r="AQ11" s="44">
        <f aca="true" t="shared" si="15" ref="AQ11:AQ42">MAX(AG11:AP11)</f>
        <v>0</v>
      </c>
      <c r="AR11" s="44">
        <f aca="true" t="shared" si="16" ref="AR11:AR42">COUNTIF(AG11:AP11,AQ11)</f>
        <v>10</v>
      </c>
      <c r="AS11" s="43">
        <f aca="true" t="shared" si="17" ref="AS11:AS42">IF(AQ11=AG11,0,AG11)</f>
        <v>0</v>
      </c>
      <c r="AT11" s="43">
        <f aca="true" t="shared" si="18" ref="AT11:AT42">IF(AQ11=AH11,0,AH11)</f>
        <v>0</v>
      </c>
      <c r="AU11" s="43">
        <f aca="true" t="shared" si="19" ref="AU11:AU42">IF(AQ11=AI11,0,AI11)</f>
        <v>0</v>
      </c>
      <c r="AV11" s="43">
        <f aca="true" t="shared" si="20" ref="AV11:AV42">IF(AQ11=AJ11,0,AJ11)</f>
        <v>0</v>
      </c>
      <c r="AW11" s="43">
        <f aca="true" t="shared" si="21" ref="AW11:AW42">IF(AQ11=AK11,0,AK11)</f>
        <v>0</v>
      </c>
      <c r="AX11" s="43">
        <f aca="true" t="shared" si="22" ref="AX11:AX42">IF(AQ11=AL11,0,AL11)</f>
        <v>0</v>
      </c>
      <c r="AY11" s="43">
        <f aca="true" t="shared" si="23" ref="AY11:AY42">IF(AQ11=AM11,0,AM11)</f>
        <v>0</v>
      </c>
      <c r="AZ11" s="43">
        <f aca="true" t="shared" si="24" ref="AZ11:AZ42">IF(AQ11=AN11,0,AN11)</f>
        <v>0</v>
      </c>
      <c r="BA11" s="43">
        <f aca="true" t="shared" si="25" ref="BA11:BA42">IF(AQ11=AO11,0,AO11)</f>
        <v>0</v>
      </c>
      <c r="BB11" s="43">
        <f aca="true" t="shared" si="26" ref="BB11:BB42">IF(AQ11=AP11,0,AP11)</f>
        <v>0</v>
      </c>
      <c r="BC11" s="44">
        <f aca="true" t="shared" si="27" ref="BC11:BC42">MAX(AS11:BB11)</f>
        <v>0</v>
      </c>
      <c r="BD11" s="45">
        <f aca="true" t="shared" si="28" ref="BD11:BD42">IF(C11="",0,1)</f>
        <v>0</v>
      </c>
      <c r="BE11" s="46">
        <f aca="true" t="shared" si="29" ref="BE11:BE42">10-(COUNTIF(AG11:AP11,0))</f>
        <v>0</v>
      </c>
      <c r="BF11" s="46"/>
    </row>
    <row r="12" spans="2:58" s="31" customFormat="1" ht="12.75">
      <c r="B12" s="32">
        <f t="shared" si="0"/>
        <v>0</v>
      </c>
      <c r="C12" s="33"/>
      <c r="D12" s="34"/>
      <c r="E12" s="35"/>
      <c r="F12" s="36">
        <f>IF(E12=0,0,IF(E12="",0,LOOKUP(E12,Bodování!$A$2:$A$101,Bodování!$B$2:$B$101)))</f>
        <v>0</v>
      </c>
      <c r="G12" s="37"/>
      <c r="H12" s="38">
        <f>IF(G12=0,0,IF(G12="",0,LOOKUP(G12,Bodování!$A$2:$A$101,Bodování!$B$2:$B$101)))</f>
        <v>0</v>
      </c>
      <c r="I12" s="35"/>
      <c r="J12" s="36">
        <f>IF(I12=0,0,IF(I12="",0,LOOKUP(I12,Bodování!$A$2:$A$101,Bodování!$B$2:$B$101)))</f>
        <v>0</v>
      </c>
      <c r="K12" s="37"/>
      <c r="L12" s="38">
        <f>IF(K12=0,0,IF(K12="",0,LOOKUP(K12,Bodování!$A$2:$A$101,Bodování!$B$2:$B$101)))</f>
        <v>0</v>
      </c>
      <c r="M12" s="35"/>
      <c r="N12" s="36">
        <f>IF(M12=0,0,IF(M12="",0,LOOKUP(M12,Bodování!$A$2:$A$101,Bodování!$B$2:$B$101)))</f>
        <v>0</v>
      </c>
      <c r="O12" s="37"/>
      <c r="P12" s="38">
        <f>IF(O12=0,0,IF(O12="",0,LOOKUP(O12,Bodování!$A$2:$A$101,Bodování!$B$2:$B$101)))</f>
        <v>0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 t="shared" si="1"/>
        <v>0</v>
      </c>
      <c r="Z12" s="39">
        <f>IF(Y12=0,0,LOOKUP(Y12,Bodování!$A$2:$A$101,Bodování!$B$2:$B$101))</f>
        <v>0</v>
      </c>
      <c r="AA12" s="39">
        <f t="shared" si="2"/>
        <v>0</v>
      </c>
      <c r="AB12" s="39">
        <f>IF(AA12=0,0,LOOKUP(AA12,Bodování!$A$2:$A$101,Bodování!$B$2:$B$101))</f>
        <v>0</v>
      </c>
      <c r="AC12" s="40">
        <f t="shared" si="3"/>
      </c>
      <c r="AD12" s="41">
        <f t="shared" si="4"/>
      </c>
      <c r="AE12" s="42"/>
      <c r="AF12" s="5"/>
      <c r="AG12" s="43">
        <f t="shared" si="5"/>
        <v>0</v>
      </c>
      <c r="AH12" s="43">
        <f t="shared" si="6"/>
        <v>0</v>
      </c>
      <c r="AI12" s="43">
        <f t="shared" si="7"/>
        <v>0</v>
      </c>
      <c r="AJ12" s="43">
        <f t="shared" si="8"/>
        <v>0</v>
      </c>
      <c r="AK12" s="43">
        <f t="shared" si="9"/>
        <v>0</v>
      </c>
      <c r="AL12" s="43">
        <f t="shared" si="10"/>
        <v>0</v>
      </c>
      <c r="AM12" s="43">
        <f t="shared" si="11"/>
        <v>0</v>
      </c>
      <c r="AN12" s="43">
        <f t="shared" si="12"/>
        <v>0</v>
      </c>
      <c r="AO12" s="43">
        <f t="shared" si="13"/>
        <v>0</v>
      </c>
      <c r="AP12" s="43">
        <f t="shared" si="14"/>
        <v>0</v>
      </c>
      <c r="AQ12" s="44">
        <f t="shared" si="15"/>
        <v>0</v>
      </c>
      <c r="AR12" s="44">
        <f t="shared" si="16"/>
        <v>10</v>
      </c>
      <c r="AS12" s="43">
        <f t="shared" si="17"/>
        <v>0</v>
      </c>
      <c r="AT12" s="43">
        <f t="shared" si="18"/>
        <v>0</v>
      </c>
      <c r="AU12" s="43">
        <f t="shared" si="19"/>
        <v>0</v>
      </c>
      <c r="AV12" s="43">
        <f t="shared" si="20"/>
        <v>0</v>
      </c>
      <c r="AW12" s="43">
        <f t="shared" si="21"/>
        <v>0</v>
      </c>
      <c r="AX12" s="43">
        <f t="shared" si="22"/>
        <v>0</v>
      </c>
      <c r="AY12" s="43">
        <f t="shared" si="23"/>
        <v>0</v>
      </c>
      <c r="AZ12" s="43">
        <f t="shared" si="24"/>
        <v>0</v>
      </c>
      <c r="BA12" s="43">
        <f t="shared" si="25"/>
        <v>0</v>
      </c>
      <c r="BB12" s="43">
        <f t="shared" si="26"/>
        <v>0</v>
      </c>
      <c r="BC12" s="44">
        <f t="shared" si="27"/>
        <v>0</v>
      </c>
      <c r="BD12" s="45">
        <f t="shared" si="28"/>
        <v>0</v>
      </c>
      <c r="BE12" s="46">
        <f t="shared" si="29"/>
        <v>0</v>
      </c>
      <c r="BF12" s="46"/>
    </row>
    <row r="13" spans="2:58" s="31" customFormat="1" ht="12.75">
      <c r="B13" s="32">
        <f t="shared" si="0"/>
        <v>0</v>
      </c>
      <c r="C13" s="33"/>
      <c r="D13" s="34"/>
      <c r="E13" s="35"/>
      <c r="F13" s="36">
        <f>IF(E13=0,0,IF(E13="",0,LOOKUP(E13,Bodování!$A$2:$A$101,Bodování!$B$2:$B$101)))</f>
        <v>0</v>
      </c>
      <c r="G13" s="37"/>
      <c r="H13" s="38">
        <f>IF(G13=0,0,IF(G13="",0,LOOKUP(G13,Bodování!$A$2:$A$101,Bodování!$B$2:$B$101)))</f>
        <v>0</v>
      </c>
      <c r="I13" s="35"/>
      <c r="J13" s="36">
        <f>IF(I13=0,0,IF(I13="",0,LOOKUP(I13,Bodování!$A$2:$A$101,Bodování!$B$2:$B$101)))</f>
        <v>0</v>
      </c>
      <c r="K13" s="37"/>
      <c r="L13" s="38">
        <f>IF(K13=0,0,IF(K13="",0,LOOKUP(K13,Bodování!$A$2:$A$101,Bodování!$B$2:$B$101)))</f>
        <v>0</v>
      </c>
      <c r="M13" s="35"/>
      <c r="N13" s="36">
        <f>IF(M13=0,0,IF(M13="",0,LOOKUP(M13,Bodování!$A$2:$A$101,Bodování!$B$2:$B$101)))</f>
        <v>0</v>
      </c>
      <c r="O13" s="37"/>
      <c r="P13" s="38">
        <f>IF(O13=0,0,IF(O13="",0,LOOKUP(O13,Bodování!$A$2:$A$101,Bodování!$B$2:$B$101)))</f>
        <v>0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 t="shared" si="1"/>
        <v>0</v>
      </c>
      <c r="Z13" s="39">
        <f>IF(Y13=0,0,LOOKUP(Y13,Bodování!$A$2:$A$101,Bodování!$B$2:$B$101))</f>
        <v>0</v>
      </c>
      <c r="AA13" s="39">
        <f t="shared" si="2"/>
        <v>0</v>
      </c>
      <c r="AB13" s="39">
        <f>IF(AA13=0,0,LOOKUP(AA13,Bodování!$A$2:$A$101,Bodování!$B$2:$B$101))</f>
        <v>0</v>
      </c>
      <c r="AC13" s="40">
        <f t="shared" si="3"/>
      </c>
      <c r="AD13" s="41">
        <f t="shared" si="4"/>
      </c>
      <c r="AE13" s="42"/>
      <c r="AF13" s="5"/>
      <c r="AG13" s="43">
        <f t="shared" si="5"/>
        <v>0</v>
      </c>
      <c r="AH13" s="43">
        <f t="shared" si="6"/>
        <v>0</v>
      </c>
      <c r="AI13" s="43">
        <f t="shared" si="7"/>
        <v>0</v>
      </c>
      <c r="AJ13" s="43">
        <f t="shared" si="8"/>
        <v>0</v>
      </c>
      <c r="AK13" s="43">
        <f t="shared" si="9"/>
        <v>0</v>
      </c>
      <c r="AL13" s="43">
        <f t="shared" si="10"/>
        <v>0</v>
      </c>
      <c r="AM13" s="43">
        <f t="shared" si="11"/>
        <v>0</v>
      </c>
      <c r="AN13" s="43">
        <f t="shared" si="12"/>
        <v>0</v>
      </c>
      <c r="AO13" s="43">
        <f t="shared" si="13"/>
        <v>0</v>
      </c>
      <c r="AP13" s="43">
        <f t="shared" si="14"/>
        <v>0</v>
      </c>
      <c r="AQ13" s="44">
        <f t="shared" si="15"/>
        <v>0</v>
      </c>
      <c r="AR13" s="44">
        <f t="shared" si="16"/>
        <v>10</v>
      </c>
      <c r="AS13" s="43">
        <f t="shared" si="17"/>
        <v>0</v>
      </c>
      <c r="AT13" s="43">
        <f t="shared" si="18"/>
        <v>0</v>
      </c>
      <c r="AU13" s="43">
        <f t="shared" si="19"/>
        <v>0</v>
      </c>
      <c r="AV13" s="43">
        <f t="shared" si="20"/>
        <v>0</v>
      </c>
      <c r="AW13" s="43">
        <f t="shared" si="21"/>
        <v>0</v>
      </c>
      <c r="AX13" s="43">
        <f t="shared" si="22"/>
        <v>0</v>
      </c>
      <c r="AY13" s="43">
        <f t="shared" si="23"/>
        <v>0</v>
      </c>
      <c r="AZ13" s="43">
        <f t="shared" si="24"/>
        <v>0</v>
      </c>
      <c r="BA13" s="43">
        <f t="shared" si="25"/>
        <v>0</v>
      </c>
      <c r="BB13" s="43">
        <f t="shared" si="26"/>
        <v>0</v>
      </c>
      <c r="BC13" s="44">
        <f t="shared" si="27"/>
        <v>0</v>
      </c>
      <c r="BD13" s="45">
        <f t="shared" si="28"/>
        <v>0</v>
      </c>
      <c r="BE13" s="46">
        <f t="shared" si="29"/>
        <v>0</v>
      </c>
      <c r="BF13" s="46"/>
    </row>
    <row r="14" spans="2:58" s="31" customFormat="1" ht="12.75">
      <c r="B14" s="32">
        <f t="shared" si="0"/>
        <v>0</v>
      </c>
      <c r="C14" s="33"/>
      <c r="D14" s="34"/>
      <c r="E14" s="35"/>
      <c r="F14" s="36">
        <f>IF(E14=0,0,IF(E14="",0,LOOKUP(E14,Bodování!$A$2:$A$101,Bodování!$B$2:$B$101)))</f>
        <v>0</v>
      </c>
      <c r="G14" s="37"/>
      <c r="H14" s="38">
        <f>IF(G14=0,0,IF(G14="",0,LOOKUP(G14,Bodování!$A$2:$A$101,Bodování!$B$2:$B$101)))</f>
        <v>0</v>
      </c>
      <c r="I14" s="35"/>
      <c r="J14" s="36">
        <f>IF(I14=0,0,IF(I14="",0,LOOKUP(I14,Bodování!$A$2:$A$101,Bodování!$B$2:$B$101)))</f>
        <v>0</v>
      </c>
      <c r="K14" s="37"/>
      <c r="L14" s="38">
        <f>IF(K14=0,0,IF(K14="",0,LOOKUP(K14,Bodování!$A$2:$A$101,Bodování!$B$2:$B$101)))</f>
        <v>0</v>
      </c>
      <c r="M14" s="35"/>
      <c r="N14" s="36">
        <f>IF(M14=0,0,IF(M14="",0,LOOKUP(M14,Bodování!$A$2:$A$101,Bodování!$B$2:$B$101)))</f>
        <v>0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 t="shared" si="1"/>
        <v>0</v>
      </c>
      <c r="Z14" s="39">
        <f>IF(Y14=0,0,LOOKUP(Y14,Bodování!$A$2:$A$101,Bodování!$B$2:$B$101))</f>
        <v>0</v>
      </c>
      <c r="AA14" s="39">
        <f t="shared" si="2"/>
        <v>0</v>
      </c>
      <c r="AB14" s="39">
        <f>IF(AA14=0,0,LOOKUP(AA14,Bodování!$A$2:$A$101,Bodování!$B$2:$B$101))</f>
        <v>0</v>
      </c>
      <c r="AC14" s="40">
        <f t="shared" si="3"/>
      </c>
      <c r="AD14" s="41">
        <f t="shared" si="4"/>
      </c>
      <c r="AE14" s="42"/>
      <c r="AF14" s="5"/>
      <c r="AG14" s="43">
        <f t="shared" si="5"/>
        <v>0</v>
      </c>
      <c r="AH14" s="43">
        <f t="shared" si="6"/>
        <v>0</v>
      </c>
      <c r="AI14" s="43">
        <f t="shared" si="7"/>
        <v>0</v>
      </c>
      <c r="AJ14" s="43">
        <f t="shared" si="8"/>
        <v>0</v>
      </c>
      <c r="AK14" s="43">
        <f t="shared" si="9"/>
        <v>0</v>
      </c>
      <c r="AL14" s="43">
        <f t="shared" si="10"/>
        <v>0</v>
      </c>
      <c r="AM14" s="43">
        <f t="shared" si="11"/>
        <v>0</v>
      </c>
      <c r="AN14" s="43">
        <f t="shared" si="12"/>
        <v>0</v>
      </c>
      <c r="AO14" s="43">
        <f t="shared" si="13"/>
        <v>0</v>
      </c>
      <c r="AP14" s="43">
        <f t="shared" si="14"/>
        <v>0</v>
      </c>
      <c r="AQ14" s="44">
        <f t="shared" si="15"/>
        <v>0</v>
      </c>
      <c r="AR14" s="44">
        <f t="shared" si="16"/>
        <v>10</v>
      </c>
      <c r="AS14" s="43">
        <f t="shared" si="17"/>
        <v>0</v>
      </c>
      <c r="AT14" s="43">
        <f t="shared" si="18"/>
        <v>0</v>
      </c>
      <c r="AU14" s="43">
        <f t="shared" si="19"/>
        <v>0</v>
      </c>
      <c r="AV14" s="43">
        <f t="shared" si="20"/>
        <v>0</v>
      </c>
      <c r="AW14" s="43">
        <f t="shared" si="21"/>
        <v>0</v>
      </c>
      <c r="AX14" s="43">
        <f t="shared" si="22"/>
        <v>0</v>
      </c>
      <c r="AY14" s="43">
        <f t="shared" si="23"/>
        <v>0</v>
      </c>
      <c r="AZ14" s="43">
        <f t="shared" si="24"/>
        <v>0</v>
      </c>
      <c r="BA14" s="43">
        <f t="shared" si="25"/>
        <v>0</v>
      </c>
      <c r="BB14" s="43">
        <f t="shared" si="26"/>
        <v>0</v>
      </c>
      <c r="BC14" s="44">
        <f t="shared" si="27"/>
        <v>0</v>
      </c>
      <c r="BD14" s="45">
        <f t="shared" si="28"/>
        <v>0</v>
      </c>
      <c r="BE14" s="46">
        <f t="shared" si="29"/>
        <v>0</v>
      </c>
      <c r="BF14" s="46"/>
    </row>
    <row r="15" spans="2:58" s="31" customFormat="1" ht="12.75">
      <c r="B15" s="32">
        <f t="shared" si="0"/>
        <v>0</v>
      </c>
      <c r="C15" s="33"/>
      <c r="D15" s="34"/>
      <c r="E15" s="35"/>
      <c r="F15" s="36">
        <f>IF(E15=0,0,IF(E15="",0,LOOKUP(E15,Bodování!$A$2:$A$101,Bodování!$B$2:$B$101)))</f>
        <v>0</v>
      </c>
      <c r="G15" s="37"/>
      <c r="H15" s="38">
        <f>IF(G15=0,0,IF(G15="",0,LOOKUP(G15,Bodování!$A$2:$A$101,Bodování!$B$2:$B$101)))</f>
        <v>0</v>
      </c>
      <c r="I15" s="35"/>
      <c r="J15" s="36">
        <f>IF(I15=0,0,IF(I15="",0,LOOKUP(I15,Bodování!$A$2:$A$101,Bodování!$B$2:$B$101)))</f>
        <v>0</v>
      </c>
      <c r="K15" s="37"/>
      <c r="L15" s="38">
        <f>IF(K15=0,0,IF(K15="",0,LOOKUP(K15,Bodování!$A$2:$A$101,Bodování!$B$2:$B$101)))</f>
        <v>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 t="shared" si="1"/>
        <v>0</v>
      </c>
      <c r="Z15" s="39">
        <f>IF(Y15=0,0,LOOKUP(Y15,Bodování!$A$2:$A$101,Bodování!$B$2:$B$101))</f>
        <v>0</v>
      </c>
      <c r="AA15" s="39">
        <f t="shared" si="2"/>
        <v>0</v>
      </c>
      <c r="AB15" s="39">
        <f>IF(AA15=0,0,LOOKUP(AA15,Bodování!$A$2:$A$101,Bodování!$B$2:$B$101))</f>
        <v>0</v>
      </c>
      <c r="AC15" s="40">
        <f t="shared" si="3"/>
      </c>
      <c r="AD15" s="41">
        <f t="shared" si="4"/>
      </c>
      <c r="AE15" s="42"/>
      <c r="AF15" s="5"/>
      <c r="AG15" s="43">
        <f t="shared" si="5"/>
        <v>0</v>
      </c>
      <c r="AH15" s="43">
        <f t="shared" si="6"/>
        <v>0</v>
      </c>
      <c r="AI15" s="43">
        <f t="shared" si="7"/>
        <v>0</v>
      </c>
      <c r="AJ15" s="43">
        <f t="shared" si="8"/>
        <v>0</v>
      </c>
      <c r="AK15" s="43">
        <f t="shared" si="9"/>
        <v>0</v>
      </c>
      <c r="AL15" s="43">
        <f t="shared" si="10"/>
        <v>0</v>
      </c>
      <c r="AM15" s="43">
        <f t="shared" si="11"/>
        <v>0</v>
      </c>
      <c r="AN15" s="43">
        <f t="shared" si="12"/>
        <v>0</v>
      </c>
      <c r="AO15" s="43">
        <f t="shared" si="13"/>
        <v>0</v>
      </c>
      <c r="AP15" s="43">
        <f t="shared" si="14"/>
        <v>0</v>
      </c>
      <c r="AQ15" s="44">
        <f t="shared" si="15"/>
        <v>0</v>
      </c>
      <c r="AR15" s="44">
        <f t="shared" si="16"/>
        <v>10</v>
      </c>
      <c r="AS15" s="43">
        <f t="shared" si="17"/>
        <v>0</v>
      </c>
      <c r="AT15" s="43">
        <f t="shared" si="18"/>
        <v>0</v>
      </c>
      <c r="AU15" s="43">
        <f t="shared" si="19"/>
        <v>0</v>
      </c>
      <c r="AV15" s="43">
        <f t="shared" si="20"/>
        <v>0</v>
      </c>
      <c r="AW15" s="43">
        <f t="shared" si="21"/>
        <v>0</v>
      </c>
      <c r="AX15" s="43">
        <f t="shared" si="22"/>
        <v>0</v>
      </c>
      <c r="AY15" s="43">
        <f t="shared" si="23"/>
        <v>0</v>
      </c>
      <c r="AZ15" s="43">
        <f t="shared" si="24"/>
        <v>0</v>
      </c>
      <c r="BA15" s="43">
        <f t="shared" si="25"/>
        <v>0</v>
      </c>
      <c r="BB15" s="43">
        <f t="shared" si="26"/>
        <v>0</v>
      </c>
      <c r="BC15" s="44">
        <f t="shared" si="27"/>
        <v>0</v>
      </c>
      <c r="BD15" s="45">
        <f t="shared" si="28"/>
        <v>0</v>
      </c>
      <c r="BE15" s="46">
        <f t="shared" si="29"/>
        <v>0</v>
      </c>
      <c r="BF15" s="46"/>
    </row>
    <row r="16" spans="2:58" s="31" customFormat="1" ht="12.75">
      <c r="B16" s="32">
        <f t="shared" si="0"/>
        <v>0</v>
      </c>
      <c r="C16" s="33"/>
      <c r="D16" s="34"/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 t="shared" si="1"/>
        <v>0</v>
      </c>
      <c r="Z16" s="39">
        <f>IF(Y16=0,0,LOOKUP(Y16,Bodování!$A$2:$A$101,Bodování!$B$2:$B$101))</f>
        <v>0</v>
      </c>
      <c r="AA16" s="39">
        <f t="shared" si="2"/>
        <v>0</v>
      </c>
      <c r="AB16" s="39">
        <f>IF(AA16=0,0,LOOKUP(AA16,Bodování!$A$2:$A$101,Bodování!$B$2:$B$101))</f>
        <v>0</v>
      </c>
      <c r="AC16" s="40">
        <f t="shared" si="3"/>
      </c>
      <c r="AD16" s="41">
        <f t="shared" si="4"/>
      </c>
      <c r="AE16" s="42"/>
      <c r="AF16" s="5"/>
      <c r="AG16" s="43">
        <f t="shared" si="5"/>
        <v>0</v>
      </c>
      <c r="AH16" s="43">
        <f t="shared" si="6"/>
        <v>0</v>
      </c>
      <c r="AI16" s="43">
        <f t="shared" si="7"/>
        <v>0</v>
      </c>
      <c r="AJ16" s="43">
        <f t="shared" si="8"/>
        <v>0</v>
      </c>
      <c r="AK16" s="43">
        <f t="shared" si="9"/>
        <v>0</v>
      </c>
      <c r="AL16" s="43">
        <f t="shared" si="10"/>
        <v>0</v>
      </c>
      <c r="AM16" s="43">
        <f t="shared" si="11"/>
        <v>0</v>
      </c>
      <c r="AN16" s="43">
        <f t="shared" si="12"/>
        <v>0</v>
      </c>
      <c r="AO16" s="43">
        <f t="shared" si="13"/>
        <v>0</v>
      </c>
      <c r="AP16" s="43">
        <f t="shared" si="14"/>
        <v>0</v>
      </c>
      <c r="AQ16" s="44">
        <f t="shared" si="15"/>
        <v>0</v>
      </c>
      <c r="AR16" s="44">
        <f t="shared" si="16"/>
        <v>10</v>
      </c>
      <c r="AS16" s="43">
        <f t="shared" si="17"/>
        <v>0</v>
      </c>
      <c r="AT16" s="43">
        <f t="shared" si="18"/>
        <v>0</v>
      </c>
      <c r="AU16" s="43">
        <f t="shared" si="19"/>
        <v>0</v>
      </c>
      <c r="AV16" s="43">
        <f t="shared" si="20"/>
        <v>0</v>
      </c>
      <c r="AW16" s="43">
        <f t="shared" si="21"/>
        <v>0</v>
      </c>
      <c r="AX16" s="43">
        <f t="shared" si="22"/>
        <v>0</v>
      </c>
      <c r="AY16" s="43">
        <f t="shared" si="23"/>
        <v>0</v>
      </c>
      <c r="AZ16" s="43">
        <f t="shared" si="24"/>
        <v>0</v>
      </c>
      <c r="BA16" s="43">
        <f t="shared" si="25"/>
        <v>0</v>
      </c>
      <c r="BB16" s="43">
        <f t="shared" si="26"/>
        <v>0</v>
      </c>
      <c r="BC16" s="44">
        <f t="shared" si="27"/>
        <v>0</v>
      </c>
      <c r="BD16" s="45">
        <f t="shared" si="28"/>
        <v>0</v>
      </c>
      <c r="BE16" s="46">
        <f t="shared" si="29"/>
        <v>0</v>
      </c>
      <c r="BF16" s="46"/>
    </row>
    <row r="17" spans="2:58" s="31" customFormat="1" ht="12.75">
      <c r="B17" s="32">
        <f t="shared" si="0"/>
        <v>0</v>
      </c>
      <c r="C17" s="33"/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t="shared" si="1"/>
        <v>0</v>
      </c>
      <c r="Z17" s="39">
        <f>IF(Y17=0,0,LOOKUP(Y17,Bodování!$A$2:$A$101,Bodování!$B$2:$B$101))</f>
        <v>0</v>
      </c>
      <c r="AA17" s="39">
        <f t="shared" si="2"/>
        <v>0</v>
      </c>
      <c r="AB17" s="39">
        <f>IF(AA17=0,0,LOOKUP(AA17,Bodování!$A$2:$A$101,Bodování!$B$2:$B$101))</f>
        <v>0</v>
      </c>
      <c r="AC17" s="40">
        <f t="shared" si="3"/>
      </c>
      <c r="AD17" s="41">
        <f t="shared" si="4"/>
      </c>
      <c r="AE17" s="42"/>
      <c r="AF17" s="5"/>
      <c r="AG17" s="43">
        <f t="shared" si="5"/>
        <v>0</v>
      </c>
      <c r="AH17" s="43">
        <f t="shared" si="6"/>
        <v>0</v>
      </c>
      <c r="AI17" s="43">
        <f t="shared" si="7"/>
        <v>0</v>
      </c>
      <c r="AJ17" s="43">
        <f t="shared" si="8"/>
        <v>0</v>
      </c>
      <c r="AK17" s="43">
        <f t="shared" si="9"/>
        <v>0</v>
      </c>
      <c r="AL17" s="43">
        <f t="shared" si="10"/>
        <v>0</v>
      </c>
      <c r="AM17" s="43">
        <f t="shared" si="11"/>
        <v>0</v>
      </c>
      <c r="AN17" s="43">
        <f t="shared" si="12"/>
        <v>0</v>
      </c>
      <c r="AO17" s="43">
        <f t="shared" si="13"/>
        <v>0</v>
      </c>
      <c r="AP17" s="43">
        <f t="shared" si="14"/>
        <v>0</v>
      </c>
      <c r="AQ17" s="44">
        <f t="shared" si="15"/>
        <v>0</v>
      </c>
      <c r="AR17" s="44">
        <f t="shared" si="16"/>
        <v>10</v>
      </c>
      <c r="AS17" s="43">
        <f t="shared" si="17"/>
        <v>0</v>
      </c>
      <c r="AT17" s="43">
        <f t="shared" si="18"/>
        <v>0</v>
      </c>
      <c r="AU17" s="43">
        <f t="shared" si="19"/>
        <v>0</v>
      </c>
      <c r="AV17" s="43">
        <f t="shared" si="20"/>
        <v>0</v>
      </c>
      <c r="AW17" s="43">
        <f t="shared" si="21"/>
        <v>0</v>
      </c>
      <c r="AX17" s="43">
        <f t="shared" si="22"/>
        <v>0</v>
      </c>
      <c r="AY17" s="43">
        <f t="shared" si="23"/>
        <v>0</v>
      </c>
      <c r="AZ17" s="43">
        <f t="shared" si="24"/>
        <v>0</v>
      </c>
      <c r="BA17" s="43">
        <f t="shared" si="25"/>
        <v>0</v>
      </c>
      <c r="BB17" s="43">
        <f t="shared" si="26"/>
        <v>0</v>
      </c>
      <c r="BC17" s="44">
        <f t="shared" si="27"/>
        <v>0</v>
      </c>
      <c r="BD17" s="45">
        <f t="shared" si="28"/>
        <v>0</v>
      </c>
      <c r="BE17" s="46">
        <f t="shared" si="29"/>
        <v>0</v>
      </c>
      <c r="BF17" s="46"/>
    </row>
    <row r="18" spans="2:58" s="31" customFormat="1" ht="12.75">
      <c r="B18" s="32">
        <f t="shared" si="0"/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1"/>
        <v>0</v>
      </c>
      <c r="Z18" s="39">
        <f>IF(Y18=0,0,LOOKUP(Y18,Bodování!$A$2:$A$101,Bodování!$B$2:$B$101))</f>
        <v>0</v>
      </c>
      <c r="AA18" s="39">
        <f t="shared" si="2"/>
        <v>0</v>
      </c>
      <c r="AB18" s="39">
        <f>IF(AA18=0,0,LOOKUP(AA18,Bodování!$A$2:$A$101,Bodování!$B$2:$B$101))</f>
        <v>0</v>
      </c>
      <c r="AC18" s="40">
        <f t="shared" si="3"/>
      </c>
      <c r="AD18" s="41">
        <f t="shared" si="4"/>
      </c>
      <c r="AE18" s="42"/>
      <c r="AF18" s="5"/>
      <c r="AG18" s="43">
        <f t="shared" si="5"/>
        <v>0</v>
      </c>
      <c r="AH18" s="43">
        <f t="shared" si="6"/>
        <v>0</v>
      </c>
      <c r="AI18" s="43">
        <f t="shared" si="7"/>
        <v>0</v>
      </c>
      <c r="AJ18" s="43">
        <f t="shared" si="8"/>
        <v>0</v>
      </c>
      <c r="AK18" s="43">
        <f t="shared" si="9"/>
        <v>0</v>
      </c>
      <c r="AL18" s="43">
        <f t="shared" si="10"/>
        <v>0</v>
      </c>
      <c r="AM18" s="43">
        <f t="shared" si="11"/>
        <v>0</v>
      </c>
      <c r="AN18" s="43">
        <f t="shared" si="12"/>
        <v>0</v>
      </c>
      <c r="AO18" s="43">
        <f t="shared" si="13"/>
        <v>0</v>
      </c>
      <c r="AP18" s="43">
        <f t="shared" si="14"/>
        <v>0</v>
      </c>
      <c r="AQ18" s="44">
        <f t="shared" si="15"/>
        <v>0</v>
      </c>
      <c r="AR18" s="44">
        <f t="shared" si="16"/>
        <v>10</v>
      </c>
      <c r="AS18" s="43">
        <f t="shared" si="17"/>
        <v>0</v>
      </c>
      <c r="AT18" s="43">
        <f t="shared" si="18"/>
        <v>0</v>
      </c>
      <c r="AU18" s="43">
        <f t="shared" si="19"/>
        <v>0</v>
      </c>
      <c r="AV18" s="43">
        <f t="shared" si="20"/>
        <v>0</v>
      </c>
      <c r="AW18" s="43">
        <f t="shared" si="21"/>
        <v>0</v>
      </c>
      <c r="AX18" s="43">
        <f t="shared" si="22"/>
        <v>0</v>
      </c>
      <c r="AY18" s="43">
        <f t="shared" si="23"/>
        <v>0</v>
      </c>
      <c r="AZ18" s="43">
        <f t="shared" si="24"/>
        <v>0</v>
      </c>
      <c r="BA18" s="43">
        <f t="shared" si="25"/>
        <v>0</v>
      </c>
      <c r="BB18" s="43">
        <f t="shared" si="26"/>
        <v>0</v>
      </c>
      <c r="BC18" s="44">
        <f t="shared" si="27"/>
        <v>0</v>
      </c>
      <c r="BD18" s="45">
        <f t="shared" si="28"/>
        <v>0</v>
      </c>
      <c r="BE18" s="46">
        <f t="shared" si="29"/>
        <v>0</v>
      </c>
      <c r="BF18" s="46"/>
    </row>
    <row r="19" spans="2:58" s="31" customFormat="1" ht="12.75">
      <c r="B19" s="32">
        <f t="shared" si="0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1"/>
        <v>0</v>
      </c>
      <c r="Z19" s="39">
        <f>IF(Y19=0,0,LOOKUP(Y19,Bodování!$A$2:$A$101,Bodování!$B$2:$B$101))</f>
        <v>0</v>
      </c>
      <c r="AA19" s="39">
        <f t="shared" si="2"/>
        <v>0</v>
      </c>
      <c r="AB19" s="39">
        <f>IF(AA19=0,0,LOOKUP(AA19,Bodování!$A$2:$A$101,Bodování!$B$2:$B$101))</f>
        <v>0</v>
      </c>
      <c r="AC19" s="40">
        <f t="shared" si="3"/>
      </c>
      <c r="AD19" s="41">
        <f t="shared" si="4"/>
      </c>
      <c r="AE19" s="42"/>
      <c r="AF19" s="5"/>
      <c r="AG19" s="43">
        <f t="shared" si="5"/>
        <v>0</v>
      </c>
      <c r="AH19" s="43">
        <f t="shared" si="6"/>
        <v>0</v>
      </c>
      <c r="AI19" s="43">
        <f t="shared" si="7"/>
        <v>0</v>
      </c>
      <c r="AJ19" s="43">
        <f t="shared" si="8"/>
        <v>0</v>
      </c>
      <c r="AK19" s="43">
        <f t="shared" si="9"/>
        <v>0</v>
      </c>
      <c r="AL19" s="43">
        <f t="shared" si="10"/>
        <v>0</v>
      </c>
      <c r="AM19" s="43">
        <f t="shared" si="11"/>
        <v>0</v>
      </c>
      <c r="AN19" s="43">
        <f t="shared" si="12"/>
        <v>0</v>
      </c>
      <c r="AO19" s="43">
        <f t="shared" si="13"/>
        <v>0</v>
      </c>
      <c r="AP19" s="43">
        <f t="shared" si="14"/>
        <v>0</v>
      </c>
      <c r="AQ19" s="44">
        <f t="shared" si="15"/>
        <v>0</v>
      </c>
      <c r="AR19" s="44">
        <f t="shared" si="16"/>
        <v>10</v>
      </c>
      <c r="AS19" s="43">
        <f t="shared" si="17"/>
        <v>0</v>
      </c>
      <c r="AT19" s="43">
        <f t="shared" si="18"/>
        <v>0</v>
      </c>
      <c r="AU19" s="43">
        <f t="shared" si="19"/>
        <v>0</v>
      </c>
      <c r="AV19" s="43">
        <f t="shared" si="20"/>
        <v>0</v>
      </c>
      <c r="AW19" s="43">
        <f t="shared" si="21"/>
        <v>0</v>
      </c>
      <c r="AX19" s="43">
        <f t="shared" si="22"/>
        <v>0</v>
      </c>
      <c r="AY19" s="43">
        <f t="shared" si="23"/>
        <v>0</v>
      </c>
      <c r="AZ19" s="43">
        <f t="shared" si="24"/>
        <v>0</v>
      </c>
      <c r="BA19" s="43">
        <f t="shared" si="25"/>
        <v>0</v>
      </c>
      <c r="BB19" s="43">
        <f t="shared" si="26"/>
        <v>0</v>
      </c>
      <c r="BC19" s="44">
        <f t="shared" si="27"/>
        <v>0</v>
      </c>
      <c r="BD19" s="45">
        <f t="shared" si="28"/>
        <v>0</v>
      </c>
      <c r="BE19" s="46">
        <f t="shared" si="29"/>
        <v>0</v>
      </c>
      <c r="BF19" s="46"/>
    </row>
    <row r="20" spans="2:58" s="31" customFormat="1" ht="12.75">
      <c r="B20" s="32">
        <f t="shared" si="0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1"/>
        <v>0</v>
      </c>
      <c r="Z20" s="39">
        <f>IF(Y20=0,0,LOOKUP(Y20,Bodování!$A$2:$A$101,Bodování!$B$2:$B$101))</f>
        <v>0</v>
      </c>
      <c r="AA20" s="39">
        <f t="shared" si="2"/>
        <v>0</v>
      </c>
      <c r="AB20" s="39">
        <f>IF(AA20=0,0,LOOKUP(AA20,Bodování!$A$2:$A$101,Bodování!$B$2:$B$101))</f>
        <v>0</v>
      </c>
      <c r="AC20" s="40">
        <f t="shared" si="3"/>
      </c>
      <c r="AD20" s="41">
        <f t="shared" si="4"/>
      </c>
      <c r="AE20" s="42"/>
      <c r="AF20" s="5"/>
      <c r="AG20" s="43">
        <f t="shared" si="5"/>
        <v>0</v>
      </c>
      <c r="AH20" s="43">
        <f t="shared" si="6"/>
        <v>0</v>
      </c>
      <c r="AI20" s="43">
        <f t="shared" si="7"/>
        <v>0</v>
      </c>
      <c r="AJ20" s="43">
        <f t="shared" si="8"/>
        <v>0</v>
      </c>
      <c r="AK20" s="43">
        <f t="shared" si="9"/>
        <v>0</v>
      </c>
      <c r="AL20" s="43">
        <f t="shared" si="10"/>
        <v>0</v>
      </c>
      <c r="AM20" s="43">
        <f t="shared" si="11"/>
        <v>0</v>
      </c>
      <c r="AN20" s="43">
        <f t="shared" si="12"/>
        <v>0</v>
      </c>
      <c r="AO20" s="43">
        <f t="shared" si="13"/>
        <v>0</v>
      </c>
      <c r="AP20" s="43">
        <f t="shared" si="14"/>
        <v>0</v>
      </c>
      <c r="AQ20" s="44">
        <f t="shared" si="15"/>
        <v>0</v>
      </c>
      <c r="AR20" s="44">
        <f t="shared" si="16"/>
        <v>10</v>
      </c>
      <c r="AS20" s="43">
        <f t="shared" si="17"/>
        <v>0</v>
      </c>
      <c r="AT20" s="43">
        <f t="shared" si="18"/>
        <v>0</v>
      </c>
      <c r="AU20" s="43">
        <f t="shared" si="19"/>
        <v>0</v>
      </c>
      <c r="AV20" s="43">
        <f t="shared" si="20"/>
        <v>0</v>
      </c>
      <c r="AW20" s="43">
        <f t="shared" si="21"/>
        <v>0</v>
      </c>
      <c r="AX20" s="43">
        <f t="shared" si="22"/>
        <v>0</v>
      </c>
      <c r="AY20" s="43">
        <f t="shared" si="23"/>
        <v>0</v>
      </c>
      <c r="AZ20" s="43">
        <f t="shared" si="24"/>
        <v>0</v>
      </c>
      <c r="BA20" s="43">
        <f t="shared" si="25"/>
        <v>0</v>
      </c>
      <c r="BB20" s="43">
        <f t="shared" si="26"/>
        <v>0</v>
      </c>
      <c r="BC20" s="44">
        <f t="shared" si="27"/>
        <v>0</v>
      </c>
      <c r="BD20" s="45">
        <f t="shared" si="28"/>
        <v>0</v>
      </c>
      <c r="BE20" s="46">
        <f t="shared" si="29"/>
        <v>0</v>
      </c>
      <c r="BF20" s="46"/>
    </row>
    <row r="21" spans="2:58" s="31" customFormat="1" ht="12.75">
      <c r="B21" s="32">
        <f t="shared" si="0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1"/>
        <v>0</v>
      </c>
      <c r="Z21" s="39">
        <f>IF(Y21=0,0,LOOKUP(Y21,Bodování!$A$2:$A$101,Bodování!$B$2:$B$101))</f>
        <v>0</v>
      </c>
      <c r="AA21" s="39">
        <f t="shared" si="2"/>
        <v>0</v>
      </c>
      <c r="AB21" s="39">
        <f>IF(AA21=0,0,LOOKUP(AA21,Bodování!$A$2:$A$101,Bodování!$B$2:$B$101))</f>
        <v>0</v>
      </c>
      <c r="AC21" s="40">
        <f t="shared" si="3"/>
      </c>
      <c r="AD21" s="41">
        <f t="shared" si="4"/>
      </c>
      <c r="AE21" s="42"/>
      <c r="AF21" s="5"/>
      <c r="AG21" s="43">
        <f t="shared" si="5"/>
        <v>0</v>
      </c>
      <c r="AH21" s="43">
        <f t="shared" si="6"/>
        <v>0</v>
      </c>
      <c r="AI21" s="43">
        <f t="shared" si="7"/>
        <v>0</v>
      </c>
      <c r="AJ21" s="43">
        <f t="shared" si="8"/>
        <v>0</v>
      </c>
      <c r="AK21" s="43">
        <f t="shared" si="9"/>
        <v>0</v>
      </c>
      <c r="AL21" s="43">
        <f t="shared" si="10"/>
        <v>0</v>
      </c>
      <c r="AM21" s="43">
        <f t="shared" si="11"/>
        <v>0</v>
      </c>
      <c r="AN21" s="43">
        <f t="shared" si="12"/>
        <v>0</v>
      </c>
      <c r="AO21" s="43">
        <f t="shared" si="13"/>
        <v>0</v>
      </c>
      <c r="AP21" s="43">
        <f t="shared" si="14"/>
        <v>0</v>
      </c>
      <c r="AQ21" s="44">
        <f t="shared" si="15"/>
        <v>0</v>
      </c>
      <c r="AR21" s="44">
        <f t="shared" si="16"/>
        <v>10</v>
      </c>
      <c r="AS21" s="43">
        <f t="shared" si="17"/>
        <v>0</v>
      </c>
      <c r="AT21" s="43">
        <f t="shared" si="18"/>
        <v>0</v>
      </c>
      <c r="AU21" s="43">
        <f t="shared" si="19"/>
        <v>0</v>
      </c>
      <c r="AV21" s="43">
        <f t="shared" si="20"/>
        <v>0</v>
      </c>
      <c r="AW21" s="43">
        <f t="shared" si="21"/>
        <v>0</v>
      </c>
      <c r="AX21" s="43">
        <f t="shared" si="22"/>
        <v>0</v>
      </c>
      <c r="AY21" s="43">
        <f t="shared" si="23"/>
        <v>0</v>
      </c>
      <c r="AZ21" s="43">
        <f t="shared" si="24"/>
        <v>0</v>
      </c>
      <c r="BA21" s="43">
        <f t="shared" si="25"/>
        <v>0</v>
      </c>
      <c r="BB21" s="43">
        <f t="shared" si="26"/>
        <v>0</v>
      </c>
      <c r="BC21" s="44">
        <f t="shared" si="27"/>
        <v>0</v>
      </c>
      <c r="BD21" s="45">
        <f t="shared" si="28"/>
        <v>0</v>
      </c>
      <c r="BE21" s="46">
        <f t="shared" si="29"/>
        <v>0</v>
      </c>
      <c r="BF21" s="46"/>
    </row>
    <row r="22" spans="2:58" s="31" customFormat="1" ht="12.75">
      <c r="B22" s="32">
        <f t="shared" si="0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1"/>
        <v>0</v>
      </c>
      <c r="Z22" s="39">
        <f>IF(Y22=0,0,LOOKUP(Y22,Bodování!$A$2:$A$101,Bodování!$B$2:$B$101))</f>
        <v>0</v>
      </c>
      <c r="AA22" s="39">
        <f t="shared" si="2"/>
        <v>0</v>
      </c>
      <c r="AB22" s="39">
        <f>IF(AA22=0,0,LOOKUP(AA22,Bodování!$A$2:$A$101,Bodování!$B$2:$B$101))</f>
        <v>0</v>
      </c>
      <c r="AC22" s="40">
        <f t="shared" si="3"/>
      </c>
      <c r="AD22" s="41">
        <f t="shared" si="4"/>
      </c>
      <c r="AE22" s="42"/>
      <c r="AF22" s="5"/>
      <c r="AG22" s="43">
        <f t="shared" si="5"/>
        <v>0</v>
      </c>
      <c r="AH22" s="43">
        <f t="shared" si="6"/>
        <v>0</v>
      </c>
      <c r="AI22" s="43">
        <f t="shared" si="7"/>
        <v>0</v>
      </c>
      <c r="AJ22" s="43">
        <f t="shared" si="8"/>
        <v>0</v>
      </c>
      <c r="AK22" s="43">
        <f t="shared" si="9"/>
        <v>0</v>
      </c>
      <c r="AL22" s="43">
        <f t="shared" si="10"/>
        <v>0</v>
      </c>
      <c r="AM22" s="43">
        <f t="shared" si="11"/>
        <v>0</v>
      </c>
      <c r="AN22" s="43">
        <f t="shared" si="12"/>
        <v>0</v>
      </c>
      <c r="AO22" s="43">
        <f t="shared" si="13"/>
        <v>0</v>
      </c>
      <c r="AP22" s="43">
        <f t="shared" si="14"/>
        <v>0</v>
      </c>
      <c r="AQ22" s="44">
        <f t="shared" si="15"/>
        <v>0</v>
      </c>
      <c r="AR22" s="44">
        <f t="shared" si="16"/>
        <v>10</v>
      </c>
      <c r="AS22" s="43">
        <f t="shared" si="17"/>
        <v>0</v>
      </c>
      <c r="AT22" s="43">
        <f t="shared" si="18"/>
        <v>0</v>
      </c>
      <c r="AU22" s="43">
        <f t="shared" si="19"/>
        <v>0</v>
      </c>
      <c r="AV22" s="43">
        <f t="shared" si="20"/>
        <v>0</v>
      </c>
      <c r="AW22" s="43">
        <f t="shared" si="21"/>
        <v>0</v>
      </c>
      <c r="AX22" s="43">
        <f t="shared" si="22"/>
        <v>0</v>
      </c>
      <c r="AY22" s="43">
        <f t="shared" si="23"/>
        <v>0</v>
      </c>
      <c r="AZ22" s="43">
        <f t="shared" si="24"/>
        <v>0</v>
      </c>
      <c r="BA22" s="43">
        <f t="shared" si="25"/>
        <v>0</v>
      </c>
      <c r="BB22" s="43">
        <f t="shared" si="26"/>
        <v>0</v>
      </c>
      <c r="BC22" s="44">
        <f t="shared" si="27"/>
        <v>0</v>
      </c>
      <c r="BD22" s="45">
        <f t="shared" si="28"/>
        <v>0</v>
      </c>
      <c r="BE22" s="46">
        <f t="shared" si="29"/>
        <v>0</v>
      </c>
      <c r="BF22" s="46"/>
    </row>
    <row r="23" spans="2:58" s="31" customFormat="1" ht="12.75">
      <c r="B23" s="32">
        <f t="shared" si="0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1"/>
        <v>0</v>
      </c>
      <c r="Z23" s="39">
        <f>IF(Y23=0,0,LOOKUP(Y23,Bodování!$A$2:$A$101,Bodování!$B$2:$B$101))</f>
        <v>0</v>
      </c>
      <c r="AA23" s="39">
        <f t="shared" si="2"/>
        <v>0</v>
      </c>
      <c r="AB23" s="39">
        <f>IF(AA23=0,0,LOOKUP(AA23,Bodování!$A$2:$A$101,Bodování!$B$2:$B$101))</f>
        <v>0</v>
      </c>
      <c r="AC23" s="40">
        <f t="shared" si="3"/>
      </c>
      <c r="AD23" s="41">
        <f t="shared" si="4"/>
      </c>
      <c r="AE23" s="42"/>
      <c r="AF23" s="5"/>
      <c r="AG23" s="43">
        <f t="shared" si="5"/>
        <v>0</v>
      </c>
      <c r="AH23" s="43">
        <f t="shared" si="6"/>
        <v>0</v>
      </c>
      <c r="AI23" s="43">
        <f t="shared" si="7"/>
        <v>0</v>
      </c>
      <c r="AJ23" s="43">
        <f t="shared" si="8"/>
        <v>0</v>
      </c>
      <c r="AK23" s="43">
        <f t="shared" si="9"/>
        <v>0</v>
      </c>
      <c r="AL23" s="43">
        <f t="shared" si="10"/>
        <v>0</v>
      </c>
      <c r="AM23" s="43">
        <f t="shared" si="11"/>
        <v>0</v>
      </c>
      <c r="AN23" s="43">
        <f t="shared" si="12"/>
        <v>0</v>
      </c>
      <c r="AO23" s="43">
        <f t="shared" si="13"/>
        <v>0</v>
      </c>
      <c r="AP23" s="43">
        <f t="shared" si="14"/>
        <v>0</v>
      </c>
      <c r="AQ23" s="44">
        <f t="shared" si="15"/>
        <v>0</v>
      </c>
      <c r="AR23" s="44">
        <f t="shared" si="16"/>
        <v>10</v>
      </c>
      <c r="AS23" s="43">
        <f t="shared" si="17"/>
        <v>0</v>
      </c>
      <c r="AT23" s="43">
        <f t="shared" si="18"/>
        <v>0</v>
      </c>
      <c r="AU23" s="43">
        <f t="shared" si="19"/>
        <v>0</v>
      </c>
      <c r="AV23" s="43">
        <f t="shared" si="20"/>
        <v>0</v>
      </c>
      <c r="AW23" s="43">
        <f t="shared" si="21"/>
        <v>0</v>
      </c>
      <c r="AX23" s="43">
        <f t="shared" si="22"/>
        <v>0</v>
      </c>
      <c r="AY23" s="43">
        <f t="shared" si="23"/>
        <v>0</v>
      </c>
      <c r="AZ23" s="43">
        <f t="shared" si="24"/>
        <v>0</v>
      </c>
      <c r="BA23" s="43">
        <f t="shared" si="25"/>
        <v>0</v>
      </c>
      <c r="BB23" s="43">
        <f t="shared" si="26"/>
        <v>0</v>
      </c>
      <c r="BC23" s="44">
        <f t="shared" si="27"/>
        <v>0</v>
      </c>
      <c r="BD23" s="45">
        <f t="shared" si="28"/>
        <v>0</v>
      </c>
      <c r="BE23" s="46">
        <f t="shared" si="29"/>
        <v>0</v>
      </c>
      <c r="BF23" s="46"/>
    </row>
    <row r="24" spans="2:58" s="31" customFormat="1" ht="12.75">
      <c r="B24" s="32">
        <f t="shared" si="0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1"/>
        <v>0</v>
      </c>
      <c r="Z24" s="39">
        <f>IF(Y24=0,0,LOOKUP(Y24,Bodování!$A$2:$A$101,Bodování!$B$2:$B$101))</f>
        <v>0</v>
      </c>
      <c r="AA24" s="39">
        <f t="shared" si="2"/>
        <v>0</v>
      </c>
      <c r="AB24" s="39">
        <f>IF(AA24=0,0,LOOKUP(AA24,Bodování!$A$2:$A$101,Bodování!$B$2:$B$101))</f>
        <v>0</v>
      </c>
      <c r="AC24" s="40">
        <f t="shared" si="3"/>
      </c>
      <c r="AD24" s="41">
        <f t="shared" si="4"/>
      </c>
      <c r="AE24" s="42"/>
      <c r="AF24" s="5"/>
      <c r="AG24" s="43">
        <f t="shared" si="5"/>
        <v>0</v>
      </c>
      <c r="AH24" s="43">
        <f t="shared" si="6"/>
        <v>0</v>
      </c>
      <c r="AI24" s="43">
        <f t="shared" si="7"/>
        <v>0</v>
      </c>
      <c r="AJ24" s="43">
        <f t="shared" si="8"/>
        <v>0</v>
      </c>
      <c r="AK24" s="43">
        <f t="shared" si="9"/>
        <v>0</v>
      </c>
      <c r="AL24" s="43">
        <f t="shared" si="10"/>
        <v>0</v>
      </c>
      <c r="AM24" s="43">
        <f t="shared" si="11"/>
        <v>0</v>
      </c>
      <c r="AN24" s="43">
        <f t="shared" si="12"/>
        <v>0</v>
      </c>
      <c r="AO24" s="43">
        <f t="shared" si="13"/>
        <v>0</v>
      </c>
      <c r="AP24" s="43">
        <f t="shared" si="14"/>
        <v>0</v>
      </c>
      <c r="AQ24" s="44">
        <f t="shared" si="15"/>
        <v>0</v>
      </c>
      <c r="AR24" s="44">
        <f t="shared" si="16"/>
        <v>10</v>
      </c>
      <c r="AS24" s="43">
        <f t="shared" si="17"/>
        <v>0</v>
      </c>
      <c r="AT24" s="43">
        <f t="shared" si="18"/>
        <v>0</v>
      </c>
      <c r="AU24" s="43">
        <f t="shared" si="19"/>
        <v>0</v>
      </c>
      <c r="AV24" s="43">
        <f t="shared" si="20"/>
        <v>0</v>
      </c>
      <c r="AW24" s="43">
        <f t="shared" si="21"/>
        <v>0</v>
      </c>
      <c r="AX24" s="43">
        <f t="shared" si="22"/>
        <v>0</v>
      </c>
      <c r="AY24" s="43">
        <f t="shared" si="23"/>
        <v>0</v>
      </c>
      <c r="AZ24" s="43">
        <f t="shared" si="24"/>
        <v>0</v>
      </c>
      <c r="BA24" s="43">
        <f t="shared" si="25"/>
        <v>0</v>
      </c>
      <c r="BB24" s="43">
        <f t="shared" si="26"/>
        <v>0</v>
      </c>
      <c r="BC24" s="44">
        <f t="shared" si="27"/>
        <v>0</v>
      </c>
      <c r="BD24" s="45">
        <f t="shared" si="28"/>
        <v>0</v>
      </c>
      <c r="BE24" s="46">
        <f t="shared" si="29"/>
        <v>0</v>
      </c>
      <c r="BF24" s="46"/>
    </row>
    <row r="25" spans="2:58" s="31" customFormat="1" ht="12.75">
      <c r="B25" s="32">
        <f t="shared" si="0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1"/>
        <v>0</v>
      </c>
      <c r="Z25" s="39">
        <f>IF(Y25=0,0,LOOKUP(Y25,Bodování!$A$2:$A$101,Bodování!$B$2:$B$101))</f>
        <v>0</v>
      </c>
      <c r="AA25" s="39">
        <f t="shared" si="2"/>
        <v>0</v>
      </c>
      <c r="AB25" s="39">
        <f>IF(AA25=0,0,LOOKUP(AA25,Bodování!$A$2:$A$101,Bodování!$B$2:$B$101))</f>
        <v>0</v>
      </c>
      <c r="AC25" s="40">
        <f t="shared" si="3"/>
      </c>
      <c r="AD25" s="41">
        <f t="shared" si="4"/>
      </c>
      <c r="AE25" s="42"/>
      <c r="AF25" s="5"/>
      <c r="AG25" s="43">
        <f t="shared" si="5"/>
        <v>0</v>
      </c>
      <c r="AH25" s="43">
        <f t="shared" si="6"/>
        <v>0</v>
      </c>
      <c r="AI25" s="43">
        <f t="shared" si="7"/>
        <v>0</v>
      </c>
      <c r="AJ25" s="43">
        <f t="shared" si="8"/>
        <v>0</v>
      </c>
      <c r="AK25" s="43">
        <f t="shared" si="9"/>
        <v>0</v>
      </c>
      <c r="AL25" s="43">
        <f t="shared" si="10"/>
        <v>0</v>
      </c>
      <c r="AM25" s="43">
        <f t="shared" si="11"/>
        <v>0</v>
      </c>
      <c r="AN25" s="43">
        <f t="shared" si="12"/>
        <v>0</v>
      </c>
      <c r="AO25" s="43">
        <f t="shared" si="13"/>
        <v>0</v>
      </c>
      <c r="AP25" s="43">
        <f t="shared" si="14"/>
        <v>0</v>
      </c>
      <c r="AQ25" s="44">
        <f t="shared" si="15"/>
        <v>0</v>
      </c>
      <c r="AR25" s="44">
        <f t="shared" si="16"/>
        <v>10</v>
      </c>
      <c r="AS25" s="43">
        <f t="shared" si="17"/>
        <v>0</v>
      </c>
      <c r="AT25" s="43">
        <f t="shared" si="18"/>
        <v>0</v>
      </c>
      <c r="AU25" s="43">
        <f t="shared" si="19"/>
        <v>0</v>
      </c>
      <c r="AV25" s="43">
        <f t="shared" si="20"/>
        <v>0</v>
      </c>
      <c r="AW25" s="43">
        <f t="shared" si="21"/>
        <v>0</v>
      </c>
      <c r="AX25" s="43">
        <f t="shared" si="22"/>
        <v>0</v>
      </c>
      <c r="AY25" s="43">
        <f t="shared" si="23"/>
        <v>0</v>
      </c>
      <c r="AZ25" s="43">
        <f t="shared" si="24"/>
        <v>0</v>
      </c>
      <c r="BA25" s="43">
        <f t="shared" si="25"/>
        <v>0</v>
      </c>
      <c r="BB25" s="43">
        <f t="shared" si="26"/>
        <v>0</v>
      </c>
      <c r="BC25" s="44">
        <f t="shared" si="27"/>
        <v>0</v>
      </c>
      <c r="BD25" s="45">
        <f t="shared" si="28"/>
        <v>0</v>
      </c>
      <c r="BE25" s="46">
        <f t="shared" si="29"/>
        <v>0</v>
      </c>
      <c r="BF25" s="46"/>
    </row>
    <row r="26" spans="2:58" s="31" customFormat="1" ht="12.75">
      <c r="B26" s="32">
        <f t="shared" si="0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1"/>
        <v>0</v>
      </c>
      <c r="Z26" s="39">
        <f>IF(Y26=0,0,LOOKUP(Y26,Bodování!$A$2:$A$101,Bodování!$B$2:$B$101))</f>
        <v>0</v>
      </c>
      <c r="AA26" s="39">
        <f t="shared" si="2"/>
        <v>0</v>
      </c>
      <c r="AB26" s="39">
        <f>IF(AA26=0,0,LOOKUP(AA26,Bodování!$A$2:$A$101,Bodování!$B$2:$B$101))</f>
        <v>0</v>
      </c>
      <c r="AC26" s="40">
        <f t="shared" si="3"/>
      </c>
      <c r="AD26" s="41">
        <f t="shared" si="4"/>
      </c>
      <c r="AE26" s="42"/>
      <c r="AF26" s="5"/>
      <c r="AG26" s="43">
        <f t="shared" si="5"/>
        <v>0</v>
      </c>
      <c r="AH26" s="43">
        <f t="shared" si="6"/>
        <v>0</v>
      </c>
      <c r="AI26" s="43">
        <f t="shared" si="7"/>
        <v>0</v>
      </c>
      <c r="AJ26" s="43">
        <f t="shared" si="8"/>
        <v>0</v>
      </c>
      <c r="AK26" s="43">
        <f t="shared" si="9"/>
        <v>0</v>
      </c>
      <c r="AL26" s="43">
        <f t="shared" si="10"/>
        <v>0</v>
      </c>
      <c r="AM26" s="43">
        <f t="shared" si="11"/>
        <v>0</v>
      </c>
      <c r="AN26" s="43">
        <f t="shared" si="12"/>
        <v>0</v>
      </c>
      <c r="AO26" s="43">
        <f t="shared" si="13"/>
        <v>0</v>
      </c>
      <c r="AP26" s="43">
        <f t="shared" si="14"/>
        <v>0</v>
      </c>
      <c r="AQ26" s="44">
        <f t="shared" si="15"/>
        <v>0</v>
      </c>
      <c r="AR26" s="44">
        <f t="shared" si="16"/>
        <v>10</v>
      </c>
      <c r="AS26" s="43">
        <f t="shared" si="17"/>
        <v>0</v>
      </c>
      <c r="AT26" s="43">
        <f t="shared" si="18"/>
        <v>0</v>
      </c>
      <c r="AU26" s="43">
        <f t="shared" si="19"/>
        <v>0</v>
      </c>
      <c r="AV26" s="43">
        <f t="shared" si="20"/>
        <v>0</v>
      </c>
      <c r="AW26" s="43">
        <f t="shared" si="21"/>
        <v>0</v>
      </c>
      <c r="AX26" s="43">
        <f t="shared" si="22"/>
        <v>0</v>
      </c>
      <c r="AY26" s="43">
        <f t="shared" si="23"/>
        <v>0</v>
      </c>
      <c r="AZ26" s="43">
        <f t="shared" si="24"/>
        <v>0</v>
      </c>
      <c r="BA26" s="43">
        <f t="shared" si="25"/>
        <v>0</v>
      </c>
      <c r="BB26" s="43">
        <f t="shared" si="26"/>
        <v>0</v>
      </c>
      <c r="BC26" s="44">
        <f t="shared" si="27"/>
        <v>0</v>
      </c>
      <c r="BD26" s="45">
        <f t="shared" si="28"/>
        <v>0</v>
      </c>
      <c r="BE26" s="46">
        <f t="shared" si="29"/>
        <v>0</v>
      </c>
      <c r="BF26" s="46"/>
    </row>
    <row r="27" spans="2:58" s="31" customFormat="1" ht="12.75">
      <c r="B27" s="32">
        <f t="shared" si="0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1"/>
        <v>0</v>
      </c>
      <c r="Z27" s="39">
        <f>IF(Y27=0,0,LOOKUP(Y27,Bodování!$A$2:$A$101,Bodování!$B$2:$B$101))</f>
        <v>0</v>
      </c>
      <c r="AA27" s="39">
        <f t="shared" si="2"/>
        <v>0</v>
      </c>
      <c r="AB27" s="39">
        <f>IF(AA27=0,0,LOOKUP(AA27,Bodování!$A$2:$A$101,Bodování!$B$2:$B$101))</f>
        <v>0</v>
      </c>
      <c r="AC27" s="40">
        <f t="shared" si="3"/>
      </c>
      <c r="AD27" s="41">
        <f t="shared" si="4"/>
      </c>
      <c r="AE27" s="42"/>
      <c r="AF27" s="5"/>
      <c r="AG27" s="43">
        <f t="shared" si="5"/>
        <v>0</v>
      </c>
      <c r="AH27" s="43">
        <f t="shared" si="6"/>
        <v>0</v>
      </c>
      <c r="AI27" s="43">
        <f t="shared" si="7"/>
        <v>0</v>
      </c>
      <c r="AJ27" s="43">
        <f t="shared" si="8"/>
        <v>0</v>
      </c>
      <c r="AK27" s="43">
        <f t="shared" si="9"/>
        <v>0</v>
      </c>
      <c r="AL27" s="43">
        <f t="shared" si="10"/>
        <v>0</v>
      </c>
      <c r="AM27" s="43">
        <f t="shared" si="11"/>
        <v>0</v>
      </c>
      <c r="AN27" s="43">
        <f t="shared" si="12"/>
        <v>0</v>
      </c>
      <c r="AO27" s="43">
        <f t="shared" si="13"/>
        <v>0</v>
      </c>
      <c r="AP27" s="43">
        <f t="shared" si="14"/>
        <v>0</v>
      </c>
      <c r="AQ27" s="44">
        <f t="shared" si="15"/>
        <v>0</v>
      </c>
      <c r="AR27" s="44">
        <f t="shared" si="16"/>
        <v>10</v>
      </c>
      <c r="AS27" s="43">
        <f t="shared" si="17"/>
        <v>0</v>
      </c>
      <c r="AT27" s="43">
        <f t="shared" si="18"/>
        <v>0</v>
      </c>
      <c r="AU27" s="43">
        <f t="shared" si="19"/>
        <v>0</v>
      </c>
      <c r="AV27" s="43">
        <f t="shared" si="20"/>
        <v>0</v>
      </c>
      <c r="AW27" s="43">
        <f t="shared" si="21"/>
        <v>0</v>
      </c>
      <c r="AX27" s="43">
        <f t="shared" si="22"/>
        <v>0</v>
      </c>
      <c r="AY27" s="43">
        <f t="shared" si="23"/>
        <v>0</v>
      </c>
      <c r="AZ27" s="43">
        <f t="shared" si="24"/>
        <v>0</v>
      </c>
      <c r="BA27" s="43">
        <f t="shared" si="25"/>
        <v>0</v>
      </c>
      <c r="BB27" s="43">
        <f t="shared" si="26"/>
        <v>0</v>
      </c>
      <c r="BC27" s="44">
        <f t="shared" si="27"/>
        <v>0</v>
      </c>
      <c r="BD27" s="45">
        <f t="shared" si="28"/>
        <v>0</v>
      </c>
      <c r="BE27" s="46">
        <f t="shared" si="29"/>
        <v>0</v>
      </c>
      <c r="BF27" s="46"/>
    </row>
    <row r="28" spans="2:58" s="31" customFormat="1" ht="12.75">
      <c r="B28" s="32">
        <f t="shared" si="0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1"/>
        <v>0</v>
      </c>
      <c r="Z28" s="39">
        <f>IF(Y28=0,0,LOOKUP(Y28,Bodování!$A$2:$A$101,Bodování!$B$2:$B$101))</f>
        <v>0</v>
      </c>
      <c r="AA28" s="39">
        <f t="shared" si="2"/>
        <v>0</v>
      </c>
      <c r="AB28" s="39">
        <f>IF(AA28=0,0,LOOKUP(AA28,Bodování!$A$2:$A$101,Bodování!$B$2:$B$101))</f>
        <v>0</v>
      </c>
      <c r="AC28" s="40">
        <f t="shared" si="3"/>
      </c>
      <c r="AD28" s="41">
        <f t="shared" si="4"/>
      </c>
      <c r="AE28" s="42"/>
      <c r="AF28" s="5"/>
      <c r="AG28" s="43">
        <f t="shared" si="5"/>
        <v>0</v>
      </c>
      <c r="AH28" s="43">
        <f t="shared" si="6"/>
        <v>0</v>
      </c>
      <c r="AI28" s="43">
        <f t="shared" si="7"/>
        <v>0</v>
      </c>
      <c r="AJ28" s="43">
        <f t="shared" si="8"/>
        <v>0</v>
      </c>
      <c r="AK28" s="43">
        <f t="shared" si="9"/>
        <v>0</v>
      </c>
      <c r="AL28" s="43">
        <f t="shared" si="10"/>
        <v>0</v>
      </c>
      <c r="AM28" s="43">
        <f t="shared" si="11"/>
        <v>0</v>
      </c>
      <c r="AN28" s="43">
        <f t="shared" si="12"/>
        <v>0</v>
      </c>
      <c r="AO28" s="43">
        <f t="shared" si="13"/>
        <v>0</v>
      </c>
      <c r="AP28" s="43">
        <f t="shared" si="14"/>
        <v>0</v>
      </c>
      <c r="AQ28" s="44">
        <f t="shared" si="15"/>
        <v>0</v>
      </c>
      <c r="AR28" s="44">
        <f t="shared" si="16"/>
        <v>10</v>
      </c>
      <c r="AS28" s="43">
        <f t="shared" si="17"/>
        <v>0</v>
      </c>
      <c r="AT28" s="43">
        <f t="shared" si="18"/>
        <v>0</v>
      </c>
      <c r="AU28" s="43">
        <f t="shared" si="19"/>
        <v>0</v>
      </c>
      <c r="AV28" s="43">
        <f t="shared" si="20"/>
        <v>0</v>
      </c>
      <c r="AW28" s="43">
        <f t="shared" si="21"/>
        <v>0</v>
      </c>
      <c r="AX28" s="43">
        <f t="shared" si="22"/>
        <v>0</v>
      </c>
      <c r="AY28" s="43">
        <f t="shared" si="23"/>
        <v>0</v>
      </c>
      <c r="AZ28" s="43">
        <f t="shared" si="24"/>
        <v>0</v>
      </c>
      <c r="BA28" s="43">
        <f t="shared" si="25"/>
        <v>0</v>
      </c>
      <c r="BB28" s="43">
        <f t="shared" si="26"/>
        <v>0</v>
      </c>
      <c r="BC28" s="44">
        <f t="shared" si="27"/>
        <v>0</v>
      </c>
      <c r="BD28" s="45">
        <f t="shared" si="28"/>
        <v>0</v>
      </c>
      <c r="BE28" s="46">
        <f t="shared" si="29"/>
        <v>0</v>
      </c>
      <c r="BF28" s="46"/>
    </row>
    <row r="29" spans="2:58" s="31" customFormat="1" ht="12.75">
      <c r="B29" s="32">
        <f t="shared" si="0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1"/>
        <v>0</v>
      </c>
      <c r="Z29" s="39">
        <f>IF(Y29=0,0,LOOKUP(Y29,Bodování!$A$2:$A$101,Bodování!$B$2:$B$101))</f>
        <v>0</v>
      </c>
      <c r="AA29" s="39">
        <f t="shared" si="2"/>
        <v>0</v>
      </c>
      <c r="AB29" s="39">
        <f>IF(AA29=0,0,LOOKUP(AA29,Bodování!$A$2:$A$101,Bodování!$B$2:$B$101))</f>
        <v>0</v>
      </c>
      <c r="AC29" s="40">
        <f t="shared" si="3"/>
      </c>
      <c r="AD29" s="41">
        <f t="shared" si="4"/>
      </c>
      <c r="AE29" s="42"/>
      <c r="AF29" s="5"/>
      <c r="AG29" s="43">
        <f t="shared" si="5"/>
        <v>0</v>
      </c>
      <c r="AH29" s="43">
        <f t="shared" si="6"/>
        <v>0</v>
      </c>
      <c r="AI29" s="43">
        <f t="shared" si="7"/>
        <v>0</v>
      </c>
      <c r="AJ29" s="43">
        <f t="shared" si="8"/>
        <v>0</v>
      </c>
      <c r="AK29" s="43">
        <f t="shared" si="9"/>
        <v>0</v>
      </c>
      <c r="AL29" s="43">
        <f t="shared" si="10"/>
        <v>0</v>
      </c>
      <c r="AM29" s="43">
        <f t="shared" si="11"/>
        <v>0</v>
      </c>
      <c r="AN29" s="43">
        <f t="shared" si="12"/>
        <v>0</v>
      </c>
      <c r="AO29" s="43">
        <f t="shared" si="13"/>
        <v>0</v>
      </c>
      <c r="AP29" s="43">
        <f t="shared" si="14"/>
        <v>0</v>
      </c>
      <c r="AQ29" s="44">
        <f t="shared" si="15"/>
        <v>0</v>
      </c>
      <c r="AR29" s="44">
        <f t="shared" si="16"/>
        <v>10</v>
      </c>
      <c r="AS29" s="43">
        <f t="shared" si="17"/>
        <v>0</v>
      </c>
      <c r="AT29" s="43">
        <f t="shared" si="18"/>
        <v>0</v>
      </c>
      <c r="AU29" s="43">
        <f t="shared" si="19"/>
        <v>0</v>
      </c>
      <c r="AV29" s="43">
        <f t="shared" si="20"/>
        <v>0</v>
      </c>
      <c r="AW29" s="43">
        <f t="shared" si="21"/>
        <v>0</v>
      </c>
      <c r="AX29" s="43">
        <f t="shared" si="22"/>
        <v>0</v>
      </c>
      <c r="AY29" s="43">
        <f t="shared" si="23"/>
        <v>0</v>
      </c>
      <c r="AZ29" s="43">
        <f t="shared" si="24"/>
        <v>0</v>
      </c>
      <c r="BA29" s="43">
        <f t="shared" si="25"/>
        <v>0</v>
      </c>
      <c r="BB29" s="43">
        <f t="shared" si="26"/>
        <v>0</v>
      </c>
      <c r="BC29" s="44">
        <f t="shared" si="27"/>
        <v>0</v>
      </c>
      <c r="BD29" s="45">
        <f t="shared" si="28"/>
        <v>0</v>
      </c>
      <c r="BE29" s="46">
        <f t="shared" si="29"/>
        <v>0</v>
      </c>
      <c r="BF29" s="46"/>
    </row>
    <row r="30" spans="2:58" s="31" customFormat="1" ht="12.75">
      <c r="B30" s="32">
        <f t="shared" si="0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1"/>
        <v>0</v>
      </c>
      <c r="Z30" s="39">
        <f>IF(Y30=0,0,LOOKUP(Y30,Bodování!$A$2:$A$101,Bodování!$B$2:$B$101))</f>
        <v>0</v>
      </c>
      <c r="AA30" s="39">
        <f t="shared" si="2"/>
        <v>0</v>
      </c>
      <c r="AB30" s="39">
        <f>IF(AA30=0,0,LOOKUP(AA30,Bodování!$A$2:$A$101,Bodování!$B$2:$B$101))</f>
        <v>0</v>
      </c>
      <c r="AC30" s="40">
        <f t="shared" si="3"/>
      </c>
      <c r="AD30" s="41">
        <f t="shared" si="4"/>
      </c>
      <c r="AE30" s="42"/>
      <c r="AF30" s="5"/>
      <c r="AG30" s="43">
        <f t="shared" si="5"/>
        <v>0</v>
      </c>
      <c r="AH30" s="43">
        <f t="shared" si="6"/>
        <v>0</v>
      </c>
      <c r="AI30" s="43">
        <f t="shared" si="7"/>
        <v>0</v>
      </c>
      <c r="AJ30" s="43">
        <f t="shared" si="8"/>
        <v>0</v>
      </c>
      <c r="AK30" s="43">
        <f t="shared" si="9"/>
        <v>0</v>
      </c>
      <c r="AL30" s="43">
        <f t="shared" si="10"/>
        <v>0</v>
      </c>
      <c r="AM30" s="43">
        <f t="shared" si="11"/>
        <v>0</v>
      </c>
      <c r="AN30" s="43">
        <f t="shared" si="12"/>
        <v>0</v>
      </c>
      <c r="AO30" s="43">
        <f t="shared" si="13"/>
        <v>0</v>
      </c>
      <c r="AP30" s="43">
        <f t="shared" si="14"/>
        <v>0</v>
      </c>
      <c r="AQ30" s="44">
        <f t="shared" si="15"/>
        <v>0</v>
      </c>
      <c r="AR30" s="44">
        <f t="shared" si="16"/>
        <v>10</v>
      </c>
      <c r="AS30" s="43">
        <f t="shared" si="17"/>
        <v>0</v>
      </c>
      <c r="AT30" s="43">
        <f t="shared" si="18"/>
        <v>0</v>
      </c>
      <c r="AU30" s="43">
        <f t="shared" si="19"/>
        <v>0</v>
      </c>
      <c r="AV30" s="43">
        <f t="shared" si="20"/>
        <v>0</v>
      </c>
      <c r="AW30" s="43">
        <f t="shared" si="21"/>
        <v>0</v>
      </c>
      <c r="AX30" s="43">
        <f t="shared" si="22"/>
        <v>0</v>
      </c>
      <c r="AY30" s="43">
        <f t="shared" si="23"/>
        <v>0</v>
      </c>
      <c r="AZ30" s="43">
        <f t="shared" si="24"/>
        <v>0</v>
      </c>
      <c r="BA30" s="43">
        <f t="shared" si="25"/>
        <v>0</v>
      </c>
      <c r="BB30" s="43">
        <f t="shared" si="26"/>
        <v>0</v>
      </c>
      <c r="BC30" s="44">
        <f t="shared" si="27"/>
        <v>0</v>
      </c>
      <c r="BD30" s="45">
        <f t="shared" si="28"/>
        <v>0</v>
      </c>
      <c r="BE30" s="46">
        <f t="shared" si="29"/>
        <v>0</v>
      </c>
      <c r="BF30" s="46"/>
    </row>
    <row r="31" spans="2:58" s="31" customFormat="1" ht="12.75">
      <c r="B31" s="32">
        <f t="shared" si="0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1"/>
        <v>0</v>
      </c>
      <c r="Z31" s="39">
        <f>IF(Y31=0,0,LOOKUP(Y31,Bodování!$A$2:$A$101,Bodování!$B$2:$B$101))</f>
        <v>0</v>
      </c>
      <c r="AA31" s="39">
        <f t="shared" si="2"/>
        <v>0</v>
      </c>
      <c r="AB31" s="39">
        <f>IF(AA31=0,0,LOOKUP(AA31,Bodování!$A$2:$A$101,Bodování!$B$2:$B$101))</f>
        <v>0</v>
      </c>
      <c r="AC31" s="40">
        <f t="shared" si="3"/>
      </c>
      <c r="AD31" s="41">
        <f t="shared" si="4"/>
      </c>
      <c r="AE31" s="42"/>
      <c r="AF31" s="5"/>
      <c r="AG31" s="43">
        <f t="shared" si="5"/>
        <v>0</v>
      </c>
      <c r="AH31" s="43">
        <f t="shared" si="6"/>
        <v>0</v>
      </c>
      <c r="AI31" s="43">
        <f t="shared" si="7"/>
        <v>0</v>
      </c>
      <c r="AJ31" s="43">
        <f t="shared" si="8"/>
        <v>0</v>
      </c>
      <c r="AK31" s="43">
        <f t="shared" si="9"/>
        <v>0</v>
      </c>
      <c r="AL31" s="43">
        <f t="shared" si="10"/>
        <v>0</v>
      </c>
      <c r="AM31" s="43">
        <f t="shared" si="11"/>
        <v>0</v>
      </c>
      <c r="AN31" s="43">
        <f t="shared" si="12"/>
        <v>0</v>
      </c>
      <c r="AO31" s="43">
        <f t="shared" si="13"/>
        <v>0</v>
      </c>
      <c r="AP31" s="43">
        <f t="shared" si="14"/>
        <v>0</v>
      </c>
      <c r="AQ31" s="44">
        <f t="shared" si="15"/>
        <v>0</v>
      </c>
      <c r="AR31" s="44">
        <f t="shared" si="16"/>
        <v>10</v>
      </c>
      <c r="AS31" s="43">
        <f t="shared" si="17"/>
        <v>0</v>
      </c>
      <c r="AT31" s="43">
        <f t="shared" si="18"/>
        <v>0</v>
      </c>
      <c r="AU31" s="43">
        <f t="shared" si="19"/>
        <v>0</v>
      </c>
      <c r="AV31" s="43">
        <f t="shared" si="20"/>
        <v>0</v>
      </c>
      <c r="AW31" s="43">
        <f t="shared" si="21"/>
        <v>0</v>
      </c>
      <c r="AX31" s="43">
        <f t="shared" si="22"/>
        <v>0</v>
      </c>
      <c r="AY31" s="43">
        <f t="shared" si="23"/>
        <v>0</v>
      </c>
      <c r="AZ31" s="43">
        <f t="shared" si="24"/>
        <v>0</v>
      </c>
      <c r="BA31" s="43">
        <f t="shared" si="25"/>
        <v>0</v>
      </c>
      <c r="BB31" s="43">
        <f t="shared" si="26"/>
        <v>0</v>
      </c>
      <c r="BC31" s="44">
        <f t="shared" si="27"/>
        <v>0</v>
      </c>
      <c r="BD31" s="45">
        <f t="shared" si="28"/>
        <v>0</v>
      </c>
      <c r="BE31" s="46">
        <f t="shared" si="29"/>
        <v>0</v>
      </c>
      <c r="BF31" s="46"/>
    </row>
    <row r="32" spans="2:58" s="31" customFormat="1" ht="12.75">
      <c r="B32" s="32">
        <f t="shared" si="0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1"/>
        <v>0</v>
      </c>
      <c r="Z32" s="39">
        <f>IF(Y32=0,0,LOOKUP(Y32,Bodování!$A$2:$A$101,Bodování!$B$2:$B$101))</f>
        <v>0</v>
      </c>
      <c r="AA32" s="39">
        <f t="shared" si="2"/>
        <v>0</v>
      </c>
      <c r="AB32" s="39">
        <f>IF(AA32=0,0,LOOKUP(AA32,Bodování!$A$2:$A$101,Bodování!$B$2:$B$101))</f>
        <v>0</v>
      </c>
      <c r="AC32" s="40">
        <f t="shared" si="3"/>
      </c>
      <c r="AD32" s="41">
        <f t="shared" si="4"/>
      </c>
      <c r="AE32" s="42"/>
      <c r="AF32" s="5"/>
      <c r="AG32" s="43">
        <f t="shared" si="5"/>
        <v>0</v>
      </c>
      <c r="AH32" s="43">
        <f t="shared" si="6"/>
        <v>0</v>
      </c>
      <c r="AI32" s="43">
        <f t="shared" si="7"/>
        <v>0</v>
      </c>
      <c r="AJ32" s="43">
        <f t="shared" si="8"/>
        <v>0</v>
      </c>
      <c r="AK32" s="43">
        <f t="shared" si="9"/>
        <v>0</v>
      </c>
      <c r="AL32" s="43">
        <f t="shared" si="10"/>
        <v>0</v>
      </c>
      <c r="AM32" s="43">
        <f t="shared" si="11"/>
        <v>0</v>
      </c>
      <c r="AN32" s="43">
        <f t="shared" si="12"/>
        <v>0</v>
      </c>
      <c r="AO32" s="43">
        <f t="shared" si="13"/>
        <v>0</v>
      </c>
      <c r="AP32" s="43">
        <f t="shared" si="14"/>
        <v>0</v>
      </c>
      <c r="AQ32" s="44">
        <f t="shared" si="15"/>
        <v>0</v>
      </c>
      <c r="AR32" s="44">
        <f t="shared" si="16"/>
        <v>10</v>
      </c>
      <c r="AS32" s="43">
        <f t="shared" si="17"/>
        <v>0</v>
      </c>
      <c r="AT32" s="43">
        <f t="shared" si="18"/>
        <v>0</v>
      </c>
      <c r="AU32" s="43">
        <f t="shared" si="19"/>
        <v>0</v>
      </c>
      <c r="AV32" s="43">
        <f t="shared" si="20"/>
        <v>0</v>
      </c>
      <c r="AW32" s="43">
        <f t="shared" si="21"/>
        <v>0</v>
      </c>
      <c r="AX32" s="43">
        <f t="shared" si="22"/>
        <v>0</v>
      </c>
      <c r="AY32" s="43">
        <f t="shared" si="23"/>
        <v>0</v>
      </c>
      <c r="AZ32" s="43">
        <f t="shared" si="24"/>
        <v>0</v>
      </c>
      <c r="BA32" s="43">
        <f t="shared" si="25"/>
        <v>0</v>
      </c>
      <c r="BB32" s="43">
        <f t="shared" si="26"/>
        <v>0</v>
      </c>
      <c r="BC32" s="44">
        <f t="shared" si="27"/>
        <v>0</v>
      </c>
      <c r="BD32" s="45">
        <f t="shared" si="28"/>
        <v>0</v>
      </c>
      <c r="BE32" s="46">
        <f t="shared" si="29"/>
        <v>0</v>
      </c>
      <c r="BF32" s="46"/>
    </row>
    <row r="33" spans="2:58" s="31" customFormat="1" ht="12.75">
      <c r="B33" s="32">
        <f t="shared" si="0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1"/>
        <v>0</v>
      </c>
      <c r="Z33" s="39">
        <f>IF(Y33=0,0,LOOKUP(Y33,Bodování!$A$2:$A$101,Bodování!$B$2:$B$101))</f>
        <v>0</v>
      </c>
      <c r="AA33" s="39">
        <f t="shared" si="2"/>
        <v>0</v>
      </c>
      <c r="AB33" s="39">
        <f>IF(AA33=0,0,LOOKUP(AA33,Bodování!$A$2:$A$101,Bodování!$B$2:$B$101))</f>
        <v>0</v>
      </c>
      <c r="AC33" s="40">
        <f t="shared" si="3"/>
      </c>
      <c r="AD33" s="41">
        <f t="shared" si="4"/>
      </c>
      <c r="AE33" s="42"/>
      <c r="AF33" s="5"/>
      <c r="AG33" s="43">
        <f t="shared" si="5"/>
        <v>0</v>
      </c>
      <c r="AH33" s="43">
        <f t="shared" si="6"/>
        <v>0</v>
      </c>
      <c r="AI33" s="43">
        <f t="shared" si="7"/>
        <v>0</v>
      </c>
      <c r="AJ33" s="43">
        <f t="shared" si="8"/>
        <v>0</v>
      </c>
      <c r="AK33" s="43">
        <f t="shared" si="9"/>
        <v>0</v>
      </c>
      <c r="AL33" s="43">
        <f t="shared" si="10"/>
        <v>0</v>
      </c>
      <c r="AM33" s="43">
        <f t="shared" si="11"/>
        <v>0</v>
      </c>
      <c r="AN33" s="43">
        <f t="shared" si="12"/>
        <v>0</v>
      </c>
      <c r="AO33" s="43">
        <f t="shared" si="13"/>
        <v>0</v>
      </c>
      <c r="AP33" s="43">
        <f t="shared" si="14"/>
        <v>0</v>
      </c>
      <c r="AQ33" s="44">
        <f t="shared" si="15"/>
        <v>0</v>
      </c>
      <c r="AR33" s="44">
        <f t="shared" si="16"/>
        <v>10</v>
      </c>
      <c r="AS33" s="43">
        <f t="shared" si="17"/>
        <v>0</v>
      </c>
      <c r="AT33" s="43">
        <f t="shared" si="18"/>
        <v>0</v>
      </c>
      <c r="AU33" s="43">
        <f t="shared" si="19"/>
        <v>0</v>
      </c>
      <c r="AV33" s="43">
        <f t="shared" si="20"/>
        <v>0</v>
      </c>
      <c r="AW33" s="43">
        <f t="shared" si="21"/>
        <v>0</v>
      </c>
      <c r="AX33" s="43">
        <f t="shared" si="22"/>
        <v>0</v>
      </c>
      <c r="AY33" s="43">
        <f t="shared" si="23"/>
        <v>0</v>
      </c>
      <c r="AZ33" s="43">
        <f t="shared" si="24"/>
        <v>0</v>
      </c>
      <c r="BA33" s="43">
        <f t="shared" si="25"/>
        <v>0</v>
      </c>
      <c r="BB33" s="43">
        <f t="shared" si="26"/>
        <v>0</v>
      </c>
      <c r="BC33" s="44">
        <f t="shared" si="27"/>
        <v>0</v>
      </c>
      <c r="BD33" s="45">
        <f t="shared" si="28"/>
        <v>0</v>
      </c>
      <c r="BE33" s="46">
        <f t="shared" si="29"/>
        <v>0</v>
      </c>
      <c r="BF33" s="46"/>
    </row>
    <row r="34" spans="2:58" s="31" customFormat="1" ht="12.75">
      <c r="B34" s="32">
        <f t="shared" si="0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1"/>
        <v>0</v>
      </c>
      <c r="Z34" s="39">
        <f>IF(Y34=0,0,LOOKUP(Y34,Bodování!$A$2:$A$101,Bodování!$B$2:$B$101))</f>
        <v>0</v>
      </c>
      <c r="AA34" s="39">
        <f t="shared" si="2"/>
        <v>0</v>
      </c>
      <c r="AB34" s="39">
        <f>IF(AA34=0,0,LOOKUP(AA34,Bodování!$A$2:$A$101,Bodování!$B$2:$B$101))</f>
        <v>0</v>
      </c>
      <c r="AC34" s="40">
        <f t="shared" si="3"/>
      </c>
      <c r="AD34" s="41">
        <f t="shared" si="4"/>
      </c>
      <c r="AE34" s="42"/>
      <c r="AF34" s="5"/>
      <c r="AG34" s="43">
        <f t="shared" si="5"/>
        <v>0</v>
      </c>
      <c r="AH34" s="43">
        <f t="shared" si="6"/>
        <v>0</v>
      </c>
      <c r="AI34" s="43">
        <f t="shared" si="7"/>
        <v>0</v>
      </c>
      <c r="AJ34" s="43">
        <f t="shared" si="8"/>
        <v>0</v>
      </c>
      <c r="AK34" s="43">
        <f t="shared" si="9"/>
        <v>0</v>
      </c>
      <c r="AL34" s="43">
        <f t="shared" si="10"/>
        <v>0</v>
      </c>
      <c r="AM34" s="43">
        <f t="shared" si="11"/>
        <v>0</v>
      </c>
      <c r="AN34" s="43">
        <f t="shared" si="12"/>
        <v>0</v>
      </c>
      <c r="AO34" s="43">
        <f t="shared" si="13"/>
        <v>0</v>
      </c>
      <c r="AP34" s="43">
        <f t="shared" si="14"/>
        <v>0</v>
      </c>
      <c r="AQ34" s="44">
        <f t="shared" si="15"/>
        <v>0</v>
      </c>
      <c r="AR34" s="44">
        <f t="shared" si="16"/>
        <v>10</v>
      </c>
      <c r="AS34" s="43">
        <f t="shared" si="17"/>
        <v>0</v>
      </c>
      <c r="AT34" s="43">
        <f t="shared" si="18"/>
        <v>0</v>
      </c>
      <c r="AU34" s="43">
        <f t="shared" si="19"/>
        <v>0</v>
      </c>
      <c r="AV34" s="43">
        <f t="shared" si="20"/>
        <v>0</v>
      </c>
      <c r="AW34" s="43">
        <f t="shared" si="21"/>
        <v>0</v>
      </c>
      <c r="AX34" s="43">
        <f t="shared" si="22"/>
        <v>0</v>
      </c>
      <c r="AY34" s="43">
        <f t="shared" si="23"/>
        <v>0</v>
      </c>
      <c r="AZ34" s="43">
        <f t="shared" si="24"/>
        <v>0</v>
      </c>
      <c r="BA34" s="43">
        <f t="shared" si="25"/>
        <v>0</v>
      </c>
      <c r="BB34" s="43">
        <f t="shared" si="26"/>
        <v>0</v>
      </c>
      <c r="BC34" s="44">
        <f t="shared" si="27"/>
        <v>0</v>
      </c>
      <c r="BD34" s="45">
        <f t="shared" si="28"/>
        <v>0</v>
      </c>
      <c r="BE34" s="46">
        <f t="shared" si="29"/>
        <v>0</v>
      </c>
      <c r="BF34" s="46"/>
    </row>
    <row r="35" spans="2:58" s="31" customFormat="1" ht="12.75">
      <c r="B35" s="32">
        <f t="shared" si="0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1"/>
        <v>0</v>
      </c>
      <c r="Z35" s="39">
        <f>IF(Y35=0,0,LOOKUP(Y35,Bodování!$A$2:$A$101,Bodování!$B$2:$B$101))</f>
        <v>0</v>
      </c>
      <c r="AA35" s="39">
        <f t="shared" si="2"/>
        <v>0</v>
      </c>
      <c r="AB35" s="39">
        <f>IF(AA35=0,0,LOOKUP(AA35,Bodování!$A$2:$A$101,Bodování!$B$2:$B$101))</f>
        <v>0</v>
      </c>
      <c r="AC35" s="40">
        <f t="shared" si="3"/>
      </c>
      <c r="AD35" s="41">
        <f t="shared" si="4"/>
      </c>
      <c r="AE35" s="42"/>
      <c r="AF35" s="5"/>
      <c r="AG35" s="43">
        <f t="shared" si="5"/>
        <v>0</v>
      </c>
      <c r="AH35" s="43">
        <f t="shared" si="6"/>
        <v>0</v>
      </c>
      <c r="AI35" s="43">
        <f t="shared" si="7"/>
        <v>0</v>
      </c>
      <c r="AJ35" s="43">
        <f t="shared" si="8"/>
        <v>0</v>
      </c>
      <c r="AK35" s="43">
        <f t="shared" si="9"/>
        <v>0</v>
      </c>
      <c r="AL35" s="43">
        <f t="shared" si="10"/>
        <v>0</v>
      </c>
      <c r="AM35" s="43">
        <f t="shared" si="11"/>
        <v>0</v>
      </c>
      <c r="AN35" s="43">
        <f t="shared" si="12"/>
        <v>0</v>
      </c>
      <c r="AO35" s="43">
        <f t="shared" si="13"/>
        <v>0</v>
      </c>
      <c r="AP35" s="43">
        <f t="shared" si="14"/>
        <v>0</v>
      </c>
      <c r="AQ35" s="44">
        <f t="shared" si="15"/>
        <v>0</v>
      </c>
      <c r="AR35" s="44">
        <f t="shared" si="16"/>
        <v>10</v>
      </c>
      <c r="AS35" s="43">
        <f t="shared" si="17"/>
        <v>0</v>
      </c>
      <c r="AT35" s="43">
        <f t="shared" si="18"/>
        <v>0</v>
      </c>
      <c r="AU35" s="43">
        <f t="shared" si="19"/>
        <v>0</v>
      </c>
      <c r="AV35" s="43">
        <f t="shared" si="20"/>
        <v>0</v>
      </c>
      <c r="AW35" s="43">
        <f t="shared" si="21"/>
        <v>0</v>
      </c>
      <c r="AX35" s="43">
        <f t="shared" si="22"/>
        <v>0</v>
      </c>
      <c r="AY35" s="43">
        <f t="shared" si="23"/>
        <v>0</v>
      </c>
      <c r="AZ35" s="43">
        <f t="shared" si="24"/>
        <v>0</v>
      </c>
      <c r="BA35" s="43">
        <f t="shared" si="25"/>
        <v>0</v>
      </c>
      <c r="BB35" s="43">
        <f t="shared" si="26"/>
        <v>0</v>
      </c>
      <c r="BC35" s="44">
        <f t="shared" si="27"/>
        <v>0</v>
      </c>
      <c r="BD35" s="45">
        <f t="shared" si="28"/>
        <v>0</v>
      </c>
      <c r="BE35" s="46">
        <f t="shared" si="29"/>
        <v>0</v>
      </c>
      <c r="BF35" s="46"/>
    </row>
    <row r="36" spans="2:58" s="31" customFormat="1" ht="12.75">
      <c r="B36" s="32">
        <f t="shared" si="0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1"/>
        <v>0</v>
      </c>
      <c r="Z36" s="39">
        <f>IF(Y36=0,0,LOOKUP(Y36,Bodování!$A$2:$A$101,Bodování!$B$2:$B$101))</f>
        <v>0</v>
      </c>
      <c r="AA36" s="39">
        <f t="shared" si="2"/>
        <v>0</v>
      </c>
      <c r="AB36" s="39">
        <f>IF(AA36=0,0,LOOKUP(AA36,Bodování!$A$2:$A$101,Bodování!$B$2:$B$101))</f>
        <v>0</v>
      </c>
      <c r="AC36" s="40">
        <f t="shared" si="3"/>
      </c>
      <c r="AD36" s="41">
        <f t="shared" si="4"/>
      </c>
      <c r="AE36" s="42"/>
      <c r="AF36" s="5"/>
      <c r="AG36" s="43">
        <f t="shared" si="5"/>
        <v>0</v>
      </c>
      <c r="AH36" s="43">
        <f t="shared" si="6"/>
        <v>0</v>
      </c>
      <c r="AI36" s="43">
        <f t="shared" si="7"/>
        <v>0</v>
      </c>
      <c r="AJ36" s="43">
        <f t="shared" si="8"/>
        <v>0</v>
      </c>
      <c r="AK36" s="43">
        <f t="shared" si="9"/>
        <v>0</v>
      </c>
      <c r="AL36" s="43">
        <f t="shared" si="10"/>
        <v>0</v>
      </c>
      <c r="AM36" s="43">
        <f t="shared" si="11"/>
        <v>0</v>
      </c>
      <c r="AN36" s="43">
        <f t="shared" si="12"/>
        <v>0</v>
      </c>
      <c r="AO36" s="43">
        <f t="shared" si="13"/>
        <v>0</v>
      </c>
      <c r="AP36" s="43">
        <f t="shared" si="14"/>
        <v>0</v>
      </c>
      <c r="AQ36" s="44">
        <f t="shared" si="15"/>
        <v>0</v>
      </c>
      <c r="AR36" s="44">
        <f t="shared" si="16"/>
        <v>10</v>
      </c>
      <c r="AS36" s="43">
        <f t="shared" si="17"/>
        <v>0</v>
      </c>
      <c r="AT36" s="43">
        <f t="shared" si="18"/>
        <v>0</v>
      </c>
      <c r="AU36" s="43">
        <f t="shared" si="19"/>
        <v>0</v>
      </c>
      <c r="AV36" s="43">
        <f t="shared" si="20"/>
        <v>0</v>
      </c>
      <c r="AW36" s="43">
        <f t="shared" si="21"/>
        <v>0</v>
      </c>
      <c r="AX36" s="43">
        <f t="shared" si="22"/>
        <v>0</v>
      </c>
      <c r="AY36" s="43">
        <f t="shared" si="23"/>
        <v>0</v>
      </c>
      <c r="AZ36" s="43">
        <f t="shared" si="24"/>
        <v>0</v>
      </c>
      <c r="BA36" s="43">
        <f t="shared" si="25"/>
        <v>0</v>
      </c>
      <c r="BB36" s="43">
        <f t="shared" si="26"/>
        <v>0</v>
      </c>
      <c r="BC36" s="44">
        <f t="shared" si="27"/>
        <v>0</v>
      </c>
      <c r="BD36" s="45">
        <f t="shared" si="28"/>
        <v>0</v>
      </c>
      <c r="BE36" s="46">
        <f t="shared" si="29"/>
        <v>0</v>
      </c>
      <c r="BF36" s="46"/>
    </row>
    <row r="37" spans="2:58" s="31" customFormat="1" ht="12.75">
      <c r="B37" s="32">
        <f t="shared" si="0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1"/>
        <v>0</v>
      </c>
      <c r="Z37" s="39">
        <f>IF(Y37=0,0,LOOKUP(Y37,Bodování!$A$2:$A$101,Bodování!$B$2:$B$101))</f>
        <v>0</v>
      </c>
      <c r="AA37" s="39">
        <f t="shared" si="2"/>
        <v>0</v>
      </c>
      <c r="AB37" s="39">
        <f>IF(AA37=0,0,LOOKUP(AA37,Bodování!$A$2:$A$101,Bodování!$B$2:$B$101))</f>
        <v>0</v>
      </c>
      <c r="AC37" s="40">
        <f t="shared" si="3"/>
      </c>
      <c r="AD37" s="41">
        <f t="shared" si="4"/>
      </c>
      <c r="AE37" s="42"/>
      <c r="AF37" s="5"/>
      <c r="AG37" s="43">
        <f t="shared" si="5"/>
        <v>0</v>
      </c>
      <c r="AH37" s="43">
        <f t="shared" si="6"/>
        <v>0</v>
      </c>
      <c r="AI37" s="43">
        <f t="shared" si="7"/>
        <v>0</v>
      </c>
      <c r="AJ37" s="43">
        <f t="shared" si="8"/>
        <v>0</v>
      </c>
      <c r="AK37" s="43">
        <f t="shared" si="9"/>
        <v>0</v>
      </c>
      <c r="AL37" s="43">
        <f t="shared" si="10"/>
        <v>0</v>
      </c>
      <c r="AM37" s="43">
        <f t="shared" si="11"/>
        <v>0</v>
      </c>
      <c r="AN37" s="43">
        <f t="shared" si="12"/>
        <v>0</v>
      </c>
      <c r="AO37" s="43">
        <f t="shared" si="13"/>
        <v>0</v>
      </c>
      <c r="AP37" s="43">
        <f t="shared" si="14"/>
        <v>0</v>
      </c>
      <c r="AQ37" s="44">
        <f t="shared" si="15"/>
        <v>0</v>
      </c>
      <c r="AR37" s="44">
        <f t="shared" si="16"/>
        <v>10</v>
      </c>
      <c r="AS37" s="43">
        <f t="shared" si="17"/>
        <v>0</v>
      </c>
      <c r="AT37" s="43">
        <f t="shared" si="18"/>
        <v>0</v>
      </c>
      <c r="AU37" s="43">
        <f t="shared" si="19"/>
        <v>0</v>
      </c>
      <c r="AV37" s="43">
        <f t="shared" si="20"/>
        <v>0</v>
      </c>
      <c r="AW37" s="43">
        <f t="shared" si="21"/>
        <v>0</v>
      </c>
      <c r="AX37" s="43">
        <f t="shared" si="22"/>
        <v>0</v>
      </c>
      <c r="AY37" s="43">
        <f t="shared" si="23"/>
        <v>0</v>
      </c>
      <c r="AZ37" s="43">
        <f t="shared" si="24"/>
        <v>0</v>
      </c>
      <c r="BA37" s="43">
        <f t="shared" si="25"/>
        <v>0</v>
      </c>
      <c r="BB37" s="43">
        <f t="shared" si="26"/>
        <v>0</v>
      </c>
      <c r="BC37" s="44">
        <f t="shared" si="27"/>
        <v>0</v>
      </c>
      <c r="BD37" s="45">
        <f t="shared" si="28"/>
        <v>0</v>
      </c>
      <c r="BE37" s="46">
        <f t="shared" si="29"/>
        <v>0</v>
      </c>
      <c r="BF37" s="46"/>
    </row>
    <row r="38" spans="2:58" s="31" customFormat="1" ht="12.75">
      <c r="B38" s="32">
        <f t="shared" si="0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1"/>
        <v>0</v>
      </c>
      <c r="Z38" s="39">
        <f>IF(Y38=0,0,LOOKUP(Y38,Bodování!$A$2:$A$101,Bodování!$B$2:$B$101))</f>
        <v>0</v>
      </c>
      <c r="AA38" s="39">
        <f t="shared" si="2"/>
        <v>0</v>
      </c>
      <c r="AB38" s="39">
        <f>IF(AA38=0,0,LOOKUP(AA38,Bodování!$A$2:$A$101,Bodování!$B$2:$B$101))</f>
        <v>0</v>
      </c>
      <c r="AC38" s="40">
        <f t="shared" si="3"/>
      </c>
      <c r="AD38" s="41">
        <f t="shared" si="4"/>
      </c>
      <c r="AE38" s="42"/>
      <c r="AF38" s="5"/>
      <c r="AG38" s="43">
        <f t="shared" si="5"/>
        <v>0</v>
      </c>
      <c r="AH38" s="43">
        <f t="shared" si="6"/>
        <v>0</v>
      </c>
      <c r="AI38" s="43">
        <f t="shared" si="7"/>
        <v>0</v>
      </c>
      <c r="AJ38" s="43">
        <f t="shared" si="8"/>
        <v>0</v>
      </c>
      <c r="AK38" s="43">
        <f t="shared" si="9"/>
        <v>0</v>
      </c>
      <c r="AL38" s="43">
        <f t="shared" si="10"/>
        <v>0</v>
      </c>
      <c r="AM38" s="43">
        <f t="shared" si="11"/>
        <v>0</v>
      </c>
      <c r="AN38" s="43">
        <f t="shared" si="12"/>
        <v>0</v>
      </c>
      <c r="AO38" s="43">
        <f t="shared" si="13"/>
        <v>0</v>
      </c>
      <c r="AP38" s="43">
        <f t="shared" si="14"/>
        <v>0</v>
      </c>
      <c r="AQ38" s="44">
        <f t="shared" si="15"/>
        <v>0</v>
      </c>
      <c r="AR38" s="44">
        <f t="shared" si="16"/>
        <v>10</v>
      </c>
      <c r="AS38" s="43">
        <f t="shared" si="17"/>
        <v>0</v>
      </c>
      <c r="AT38" s="43">
        <f t="shared" si="18"/>
        <v>0</v>
      </c>
      <c r="AU38" s="43">
        <f t="shared" si="19"/>
        <v>0</v>
      </c>
      <c r="AV38" s="43">
        <f t="shared" si="20"/>
        <v>0</v>
      </c>
      <c r="AW38" s="43">
        <f t="shared" si="21"/>
        <v>0</v>
      </c>
      <c r="AX38" s="43">
        <f t="shared" si="22"/>
        <v>0</v>
      </c>
      <c r="AY38" s="43">
        <f t="shared" si="23"/>
        <v>0</v>
      </c>
      <c r="AZ38" s="43">
        <f t="shared" si="24"/>
        <v>0</v>
      </c>
      <c r="BA38" s="43">
        <f t="shared" si="25"/>
        <v>0</v>
      </c>
      <c r="BB38" s="43">
        <f t="shared" si="26"/>
        <v>0</v>
      </c>
      <c r="BC38" s="44">
        <f t="shared" si="27"/>
        <v>0</v>
      </c>
      <c r="BD38" s="45">
        <f t="shared" si="28"/>
        <v>0</v>
      </c>
      <c r="BE38" s="46">
        <f t="shared" si="29"/>
        <v>0</v>
      </c>
      <c r="BF38" s="46"/>
    </row>
    <row r="39" spans="2:58" s="31" customFormat="1" ht="12.75">
      <c r="B39" s="32">
        <f t="shared" si="0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1"/>
        <v>0</v>
      </c>
      <c r="Z39" s="39">
        <f>IF(Y39=0,0,LOOKUP(Y39,Bodování!$A$2:$A$101,Bodování!$B$2:$B$101))</f>
        <v>0</v>
      </c>
      <c r="AA39" s="39">
        <f t="shared" si="2"/>
        <v>0</v>
      </c>
      <c r="AB39" s="39">
        <f>IF(AA39=0,0,LOOKUP(AA39,Bodování!$A$2:$A$101,Bodování!$B$2:$B$101))</f>
        <v>0</v>
      </c>
      <c r="AC39" s="40">
        <f t="shared" si="3"/>
      </c>
      <c r="AD39" s="41">
        <f t="shared" si="4"/>
      </c>
      <c r="AE39" s="42"/>
      <c r="AF39" s="5"/>
      <c r="AG39" s="43">
        <f t="shared" si="5"/>
        <v>0</v>
      </c>
      <c r="AH39" s="43">
        <f t="shared" si="6"/>
        <v>0</v>
      </c>
      <c r="AI39" s="43">
        <f t="shared" si="7"/>
        <v>0</v>
      </c>
      <c r="AJ39" s="43">
        <f t="shared" si="8"/>
        <v>0</v>
      </c>
      <c r="AK39" s="43">
        <f t="shared" si="9"/>
        <v>0</v>
      </c>
      <c r="AL39" s="43">
        <f t="shared" si="10"/>
        <v>0</v>
      </c>
      <c r="AM39" s="43">
        <f t="shared" si="11"/>
        <v>0</v>
      </c>
      <c r="AN39" s="43">
        <f t="shared" si="12"/>
        <v>0</v>
      </c>
      <c r="AO39" s="43">
        <f t="shared" si="13"/>
        <v>0</v>
      </c>
      <c r="AP39" s="43">
        <f t="shared" si="14"/>
        <v>0</v>
      </c>
      <c r="AQ39" s="44">
        <f t="shared" si="15"/>
        <v>0</v>
      </c>
      <c r="AR39" s="44">
        <f t="shared" si="16"/>
        <v>10</v>
      </c>
      <c r="AS39" s="43">
        <f t="shared" si="17"/>
        <v>0</v>
      </c>
      <c r="AT39" s="43">
        <f t="shared" si="18"/>
        <v>0</v>
      </c>
      <c r="AU39" s="43">
        <f t="shared" si="19"/>
        <v>0</v>
      </c>
      <c r="AV39" s="43">
        <f t="shared" si="20"/>
        <v>0</v>
      </c>
      <c r="AW39" s="43">
        <f t="shared" si="21"/>
        <v>0</v>
      </c>
      <c r="AX39" s="43">
        <f t="shared" si="22"/>
        <v>0</v>
      </c>
      <c r="AY39" s="43">
        <f t="shared" si="23"/>
        <v>0</v>
      </c>
      <c r="AZ39" s="43">
        <f t="shared" si="24"/>
        <v>0</v>
      </c>
      <c r="BA39" s="43">
        <f t="shared" si="25"/>
        <v>0</v>
      </c>
      <c r="BB39" s="43">
        <f t="shared" si="26"/>
        <v>0</v>
      </c>
      <c r="BC39" s="44">
        <f t="shared" si="27"/>
        <v>0</v>
      </c>
      <c r="BD39" s="45">
        <f t="shared" si="28"/>
        <v>0</v>
      </c>
      <c r="BE39" s="46">
        <f t="shared" si="29"/>
        <v>0</v>
      </c>
      <c r="BF39" s="46"/>
    </row>
    <row r="40" spans="2:58" s="31" customFormat="1" ht="12.75">
      <c r="B40" s="32">
        <f t="shared" si="0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1"/>
        <v>0</v>
      </c>
      <c r="Z40" s="39">
        <f>IF(Y40=0,0,LOOKUP(Y40,Bodování!$A$2:$A$101,Bodování!$B$2:$B$101))</f>
        <v>0</v>
      </c>
      <c r="AA40" s="39">
        <f t="shared" si="2"/>
        <v>0</v>
      </c>
      <c r="AB40" s="39">
        <f>IF(AA40=0,0,LOOKUP(AA40,Bodování!$A$2:$A$101,Bodování!$B$2:$B$101))</f>
        <v>0</v>
      </c>
      <c r="AC40" s="40">
        <f t="shared" si="3"/>
      </c>
      <c r="AD40" s="41">
        <f t="shared" si="4"/>
      </c>
      <c r="AE40" s="42"/>
      <c r="AF40" s="5"/>
      <c r="AG40" s="43">
        <f t="shared" si="5"/>
        <v>0</v>
      </c>
      <c r="AH40" s="43">
        <f t="shared" si="6"/>
        <v>0</v>
      </c>
      <c r="AI40" s="43">
        <f t="shared" si="7"/>
        <v>0</v>
      </c>
      <c r="AJ40" s="43">
        <f t="shared" si="8"/>
        <v>0</v>
      </c>
      <c r="AK40" s="43">
        <f t="shared" si="9"/>
        <v>0</v>
      </c>
      <c r="AL40" s="43">
        <f t="shared" si="10"/>
        <v>0</v>
      </c>
      <c r="AM40" s="43">
        <f t="shared" si="11"/>
        <v>0</v>
      </c>
      <c r="AN40" s="43">
        <f t="shared" si="12"/>
        <v>0</v>
      </c>
      <c r="AO40" s="43">
        <f t="shared" si="13"/>
        <v>0</v>
      </c>
      <c r="AP40" s="43">
        <f t="shared" si="14"/>
        <v>0</v>
      </c>
      <c r="AQ40" s="44">
        <f t="shared" si="15"/>
        <v>0</v>
      </c>
      <c r="AR40" s="44">
        <f t="shared" si="16"/>
        <v>10</v>
      </c>
      <c r="AS40" s="43">
        <f t="shared" si="17"/>
        <v>0</v>
      </c>
      <c r="AT40" s="43">
        <f t="shared" si="18"/>
        <v>0</v>
      </c>
      <c r="AU40" s="43">
        <f t="shared" si="19"/>
        <v>0</v>
      </c>
      <c r="AV40" s="43">
        <f t="shared" si="20"/>
        <v>0</v>
      </c>
      <c r="AW40" s="43">
        <f t="shared" si="21"/>
        <v>0</v>
      </c>
      <c r="AX40" s="43">
        <f t="shared" si="22"/>
        <v>0</v>
      </c>
      <c r="AY40" s="43">
        <f t="shared" si="23"/>
        <v>0</v>
      </c>
      <c r="AZ40" s="43">
        <f t="shared" si="24"/>
        <v>0</v>
      </c>
      <c r="BA40" s="43">
        <f t="shared" si="25"/>
        <v>0</v>
      </c>
      <c r="BB40" s="43">
        <f t="shared" si="26"/>
        <v>0</v>
      </c>
      <c r="BC40" s="44">
        <f t="shared" si="27"/>
        <v>0</v>
      </c>
      <c r="BD40" s="45">
        <f t="shared" si="28"/>
        <v>0</v>
      </c>
      <c r="BE40" s="46">
        <f t="shared" si="29"/>
        <v>0</v>
      </c>
      <c r="BF40" s="46"/>
    </row>
    <row r="41" spans="2:58" s="31" customFormat="1" ht="12.75">
      <c r="B41" s="32">
        <f t="shared" si="0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1"/>
        <v>0</v>
      </c>
      <c r="Z41" s="39">
        <f>IF(Y41=0,0,LOOKUP(Y41,Bodování!$A$2:$A$101,Bodování!$B$2:$B$101))</f>
        <v>0</v>
      </c>
      <c r="AA41" s="39">
        <f t="shared" si="2"/>
        <v>0</v>
      </c>
      <c r="AB41" s="39">
        <f>IF(AA41=0,0,LOOKUP(AA41,Bodování!$A$2:$A$101,Bodování!$B$2:$B$101))</f>
        <v>0</v>
      </c>
      <c r="AC41" s="40">
        <f t="shared" si="3"/>
      </c>
      <c r="AD41" s="41">
        <f t="shared" si="4"/>
      </c>
      <c r="AE41" s="42"/>
      <c r="AF41" s="5"/>
      <c r="AG41" s="43">
        <f t="shared" si="5"/>
        <v>0</v>
      </c>
      <c r="AH41" s="43">
        <f t="shared" si="6"/>
        <v>0</v>
      </c>
      <c r="AI41" s="43">
        <f t="shared" si="7"/>
        <v>0</v>
      </c>
      <c r="AJ41" s="43">
        <f t="shared" si="8"/>
        <v>0</v>
      </c>
      <c r="AK41" s="43">
        <f t="shared" si="9"/>
        <v>0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0</v>
      </c>
      <c r="AP41" s="43">
        <f t="shared" si="14"/>
        <v>0</v>
      </c>
      <c r="AQ41" s="44">
        <f t="shared" si="15"/>
        <v>0</v>
      </c>
      <c r="AR41" s="44">
        <f t="shared" si="16"/>
        <v>10</v>
      </c>
      <c r="AS41" s="43">
        <f t="shared" si="17"/>
        <v>0</v>
      </c>
      <c r="AT41" s="43">
        <f t="shared" si="18"/>
        <v>0</v>
      </c>
      <c r="AU41" s="43">
        <f t="shared" si="19"/>
        <v>0</v>
      </c>
      <c r="AV41" s="43">
        <f t="shared" si="20"/>
        <v>0</v>
      </c>
      <c r="AW41" s="43">
        <f t="shared" si="21"/>
        <v>0</v>
      </c>
      <c r="AX41" s="43">
        <f t="shared" si="22"/>
        <v>0</v>
      </c>
      <c r="AY41" s="43">
        <f t="shared" si="23"/>
        <v>0</v>
      </c>
      <c r="AZ41" s="43">
        <f t="shared" si="24"/>
        <v>0</v>
      </c>
      <c r="BA41" s="43">
        <f t="shared" si="25"/>
        <v>0</v>
      </c>
      <c r="BB41" s="43">
        <f t="shared" si="26"/>
        <v>0</v>
      </c>
      <c r="BC41" s="44">
        <f t="shared" si="27"/>
        <v>0</v>
      </c>
      <c r="BD41" s="45">
        <f t="shared" si="28"/>
        <v>0</v>
      </c>
      <c r="BE41" s="46">
        <f t="shared" si="29"/>
        <v>0</v>
      </c>
      <c r="BF41" s="46"/>
    </row>
    <row r="42" spans="2:58" s="31" customFormat="1" ht="12.75">
      <c r="B42" s="32">
        <f t="shared" si="0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1"/>
        <v>0</v>
      </c>
      <c r="Z42" s="39">
        <f>IF(Y42=0,0,LOOKUP(Y42,Bodování!$A$2:$A$101,Bodování!$B$2:$B$101))</f>
        <v>0</v>
      </c>
      <c r="AA42" s="39">
        <f t="shared" si="2"/>
        <v>0</v>
      </c>
      <c r="AB42" s="39">
        <f>IF(AA42=0,0,LOOKUP(AA42,Bodování!$A$2:$A$101,Bodování!$B$2:$B$101))</f>
        <v>0</v>
      </c>
      <c r="AC42" s="40">
        <f t="shared" si="3"/>
      </c>
      <c r="AD42" s="41">
        <f t="shared" si="4"/>
      </c>
      <c r="AE42" s="42"/>
      <c r="AF42" s="5"/>
      <c r="AG42" s="43">
        <f t="shared" si="5"/>
        <v>0</v>
      </c>
      <c r="AH42" s="43">
        <f t="shared" si="6"/>
        <v>0</v>
      </c>
      <c r="AI42" s="43">
        <f t="shared" si="7"/>
        <v>0</v>
      </c>
      <c r="AJ42" s="43">
        <f t="shared" si="8"/>
        <v>0</v>
      </c>
      <c r="AK42" s="43">
        <f t="shared" si="9"/>
        <v>0</v>
      </c>
      <c r="AL42" s="43">
        <f t="shared" si="10"/>
        <v>0</v>
      </c>
      <c r="AM42" s="43">
        <f t="shared" si="11"/>
        <v>0</v>
      </c>
      <c r="AN42" s="43">
        <f t="shared" si="12"/>
        <v>0</v>
      </c>
      <c r="AO42" s="43">
        <f t="shared" si="13"/>
        <v>0</v>
      </c>
      <c r="AP42" s="43">
        <f t="shared" si="14"/>
        <v>0</v>
      </c>
      <c r="AQ42" s="44">
        <f t="shared" si="15"/>
        <v>0</v>
      </c>
      <c r="AR42" s="44">
        <f t="shared" si="16"/>
        <v>10</v>
      </c>
      <c r="AS42" s="43">
        <f t="shared" si="17"/>
        <v>0</v>
      </c>
      <c r="AT42" s="43">
        <f t="shared" si="18"/>
        <v>0</v>
      </c>
      <c r="AU42" s="43">
        <f t="shared" si="19"/>
        <v>0</v>
      </c>
      <c r="AV42" s="43">
        <f t="shared" si="20"/>
        <v>0</v>
      </c>
      <c r="AW42" s="43">
        <f t="shared" si="21"/>
        <v>0</v>
      </c>
      <c r="AX42" s="43">
        <f t="shared" si="22"/>
        <v>0</v>
      </c>
      <c r="AY42" s="43">
        <f t="shared" si="23"/>
        <v>0</v>
      </c>
      <c r="AZ42" s="43">
        <f t="shared" si="24"/>
        <v>0</v>
      </c>
      <c r="BA42" s="43">
        <f t="shared" si="25"/>
        <v>0</v>
      </c>
      <c r="BB42" s="43">
        <f t="shared" si="26"/>
        <v>0</v>
      </c>
      <c r="BC42" s="44">
        <f t="shared" si="27"/>
        <v>0</v>
      </c>
      <c r="BD42" s="45">
        <f t="shared" si="28"/>
        <v>0</v>
      </c>
      <c r="BE42" s="46">
        <f t="shared" si="29"/>
        <v>0</v>
      </c>
      <c r="BF42" s="46"/>
    </row>
    <row r="43" spans="2:58" s="31" customFormat="1" ht="12.75">
      <c r="B43" s="32">
        <f aca="true" t="shared" si="30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31" ref="Y43:Y60">IF(BE43&lt;7,0,AQ43)</f>
        <v>0</v>
      </c>
      <c r="Z43" s="39">
        <f>IF(Y43=0,0,LOOKUP(Y43,Bodování!$A$2:$A$101,Bodování!$B$2:$B$101))</f>
        <v>0</v>
      </c>
      <c r="AA43" s="39">
        <f aca="true" t="shared" si="32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33" ref="AC43:AC60">IF(C43&gt;0,E43+G43+I43+K43+M43+O43+Q43+S43+U43+W43-Y43-AA43,"")</f>
      </c>
      <c r="AD43" s="41">
        <f aca="true" t="shared" si="34" ref="AD43:AD60">IF(C43&gt;0,F43+H43+J43+L43+N43+P43+R43+T43+V43+X43-Z43-AB43,"")</f>
      </c>
      <c r="AE43" s="42"/>
      <c r="AF43" s="5"/>
      <c r="AG43" s="43">
        <f aca="true" t="shared" si="35" ref="AG43:AG60">E43</f>
        <v>0</v>
      </c>
      <c r="AH43" s="43">
        <f aca="true" t="shared" si="36" ref="AH43:AH60">G43</f>
        <v>0</v>
      </c>
      <c r="AI43" s="43">
        <f aca="true" t="shared" si="37" ref="AI43:AI60">I43</f>
        <v>0</v>
      </c>
      <c r="AJ43" s="43">
        <f aca="true" t="shared" si="38" ref="AJ43:AJ60">K43</f>
        <v>0</v>
      </c>
      <c r="AK43" s="43">
        <f aca="true" t="shared" si="39" ref="AK43:AK60">M43</f>
        <v>0</v>
      </c>
      <c r="AL43" s="43">
        <f aca="true" t="shared" si="40" ref="AL43:AL60">O43</f>
        <v>0</v>
      </c>
      <c r="AM43" s="43">
        <f aca="true" t="shared" si="41" ref="AM43:AM60">Q43</f>
        <v>0</v>
      </c>
      <c r="AN43" s="43">
        <f aca="true" t="shared" si="42" ref="AN43:AN60">S43</f>
        <v>0</v>
      </c>
      <c r="AO43" s="43">
        <f aca="true" t="shared" si="43" ref="AO43:AO60">U43</f>
        <v>0</v>
      </c>
      <c r="AP43" s="43">
        <f aca="true" t="shared" si="44" ref="AP43:AP60">W43</f>
        <v>0</v>
      </c>
      <c r="AQ43" s="44">
        <f aca="true" t="shared" si="45" ref="AQ43:AQ60">MAX(AG43:AP43)</f>
        <v>0</v>
      </c>
      <c r="AR43" s="44">
        <f aca="true" t="shared" si="46" ref="AR43:AR60">COUNTIF(AG43:AP43,AQ43)</f>
        <v>10</v>
      </c>
      <c r="AS43" s="43">
        <f aca="true" t="shared" si="47" ref="AS43:AS60">IF(AQ43=AG43,0,AG43)</f>
        <v>0</v>
      </c>
      <c r="AT43" s="43">
        <f aca="true" t="shared" si="48" ref="AT43:AT60">IF(AQ43=AH43,0,AH43)</f>
        <v>0</v>
      </c>
      <c r="AU43" s="43">
        <f aca="true" t="shared" si="49" ref="AU43:AU60">IF(AQ43=AI43,0,AI43)</f>
        <v>0</v>
      </c>
      <c r="AV43" s="43">
        <f aca="true" t="shared" si="50" ref="AV43:AV60">IF(AQ43=AJ43,0,AJ43)</f>
        <v>0</v>
      </c>
      <c r="AW43" s="43">
        <f aca="true" t="shared" si="51" ref="AW43:AW60">IF(AQ43=AK43,0,AK43)</f>
        <v>0</v>
      </c>
      <c r="AX43" s="43">
        <f aca="true" t="shared" si="52" ref="AX43:AX60">IF(AQ43=AL43,0,AL43)</f>
        <v>0</v>
      </c>
      <c r="AY43" s="43">
        <f aca="true" t="shared" si="53" ref="AY43:AY60">IF(AQ43=AM43,0,AM43)</f>
        <v>0</v>
      </c>
      <c r="AZ43" s="43">
        <f aca="true" t="shared" si="54" ref="AZ43:AZ60">IF(AQ43=AN43,0,AN43)</f>
        <v>0</v>
      </c>
      <c r="BA43" s="43">
        <f aca="true" t="shared" si="55" ref="BA43:BA60">IF(AQ43=AO43,0,AO43)</f>
        <v>0</v>
      </c>
      <c r="BB43" s="43">
        <f aca="true" t="shared" si="56" ref="BB43:BB60">IF(AQ43=AP43,0,AP43)</f>
        <v>0</v>
      </c>
      <c r="BC43" s="44">
        <f aca="true" t="shared" si="57" ref="BC43:BC60">MAX(AS43:BB43)</f>
        <v>0</v>
      </c>
      <c r="BD43" s="45">
        <f aca="true" t="shared" si="58" ref="BD43:BD60">IF(C43="",0,1)</f>
        <v>0</v>
      </c>
      <c r="BE43" s="46">
        <f aca="true" t="shared" si="59" ref="BE43:BE60">10-(COUNTIF(AG43:AP43,0))</f>
        <v>0</v>
      </c>
      <c r="BF43" s="46"/>
    </row>
    <row r="44" spans="2:58" s="31" customFormat="1" ht="12.75">
      <c r="B44" s="32">
        <f t="shared" si="3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1"/>
        <v>0</v>
      </c>
      <c r="Z44" s="39">
        <f>IF(Y44=0,0,LOOKUP(Y44,Bodování!$A$2:$A$101,Bodování!$B$2:$B$101))</f>
        <v>0</v>
      </c>
      <c r="AA44" s="39">
        <f t="shared" si="32"/>
        <v>0</v>
      </c>
      <c r="AB44" s="39">
        <f>IF(AA44=0,0,LOOKUP(AA44,Bodování!$A$2:$A$101,Bodování!$B$2:$B$101))</f>
        <v>0</v>
      </c>
      <c r="AC44" s="40">
        <f t="shared" si="33"/>
      </c>
      <c r="AD44" s="41">
        <f t="shared" si="34"/>
      </c>
      <c r="AE44" s="42"/>
      <c r="AF44" s="5"/>
      <c r="AG44" s="43">
        <f t="shared" si="35"/>
        <v>0</v>
      </c>
      <c r="AH44" s="43">
        <f t="shared" si="36"/>
        <v>0</v>
      </c>
      <c r="AI44" s="43">
        <f t="shared" si="37"/>
        <v>0</v>
      </c>
      <c r="AJ44" s="43">
        <f t="shared" si="38"/>
        <v>0</v>
      </c>
      <c r="AK44" s="43">
        <f t="shared" si="39"/>
        <v>0</v>
      </c>
      <c r="AL44" s="43">
        <f t="shared" si="40"/>
        <v>0</v>
      </c>
      <c r="AM44" s="43">
        <f t="shared" si="41"/>
        <v>0</v>
      </c>
      <c r="AN44" s="43">
        <f t="shared" si="42"/>
        <v>0</v>
      </c>
      <c r="AO44" s="43">
        <f t="shared" si="43"/>
        <v>0</v>
      </c>
      <c r="AP44" s="43">
        <f t="shared" si="44"/>
        <v>0</v>
      </c>
      <c r="AQ44" s="44">
        <f t="shared" si="45"/>
        <v>0</v>
      </c>
      <c r="AR44" s="44">
        <f t="shared" si="46"/>
        <v>10</v>
      </c>
      <c r="AS44" s="43">
        <f t="shared" si="47"/>
        <v>0</v>
      </c>
      <c r="AT44" s="43">
        <f t="shared" si="48"/>
        <v>0</v>
      </c>
      <c r="AU44" s="43">
        <f t="shared" si="49"/>
        <v>0</v>
      </c>
      <c r="AV44" s="43">
        <f t="shared" si="50"/>
        <v>0</v>
      </c>
      <c r="AW44" s="43">
        <f t="shared" si="51"/>
        <v>0</v>
      </c>
      <c r="AX44" s="43">
        <f t="shared" si="52"/>
        <v>0</v>
      </c>
      <c r="AY44" s="43">
        <f t="shared" si="53"/>
        <v>0</v>
      </c>
      <c r="AZ44" s="43">
        <f t="shared" si="54"/>
        <v>0</v>
      </c>
      <c r="BA44" s="43">
        <f t="shared" si="55"/>
        <v>0</v>
      </c>
      <c r="BB44" s="43">
        <f t="shared" si="56"/>
        <v>0</v>
      </c>
      <c r="BC44" s="44">
        <f t="shared" si="57"/>
        <v>0</v>
      </c>
      <c r="BD44" s="45">
        <f t="shared" si="58"/>
        <v>0</v>
      </c>
      <c r="BE44" s="46">
        <f t="shared" si="59"/>
        <v>0</v>
      </c>
      <c r="BF44" s="46"/>
    </row>
    <row r="45" spans="2:58" s="31" customFormat="1" ht="12.75">
      <c r="B45" s="32">
        <f t="shared" si="3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1"/>
        <v>0</v>
      </c>
      <c r="Z45" s="39">
        <f>IF(Y45=0,0,LOOKUP(Y45,Bodování!$A$2:$A$101,Bodování!$B$2:$B$101))</f>
        <v>0</v>
      </c>
      <c r="AA45" s="39">
        <f t="shared" si="32"/>
        <v>0</v>
      </c>
      <c r="AB45" s="39">
        <f>IF(AA45=0,0,LOOKUP(AA45,Bodování!$A$2:$A$101,Bodování!$B$2:$B$101))</f>
        <v>0</v>
      </c>
      <c r="AC45" s="40">
        <f t="shared" si="33"/>
      </c>
      <c r="AD45" s="41">
        <f t="shared" si="34"/>
      </c>
      <c r="AE45" s="42"/>
      <c r="AF45" s="5"/>
      <c r="AG45" s="43">
        <f t="shared" si="35"/>
        <v>0</v>
      </c>
      <c r="AH45" s="43">
        <f t="shared" si="36"/>
        <v>0</v>
      </c>
      <c r="AI45" s="43">
        <f t="shared" si="37"/>
        <v>0</v>
      </c>
      <c r="AJ45" s="43">
        <f t="shared" si="38"/>
        <v>0</v>
      </c>
      <c r="AK45" s="43">
        <f t="shared" si="39"/>
        <v>0</v>
      </c>
      <c r="AL45" s="43">
        <f t="shared" si="40"/>
        <v>0</v>
      </c>
      <c r="AM45" s="43">
        <f t="shared" si="41"/>
        <v>0</v>
      </c>
      <c r="AN45" s="43">
        <f t="shared" si="42"/>
        <v>0</v>
      </c>
      <c r="AO45" s="43">
        <f t="shared" si="43"/>
        <v>0</v>
      </c>
      <c r="AP45" s="43">
        <f t="shared" si="44"/>
        <v>0</v>
      </c>
      <c r="AQ45" s="44">
        <f t="shared" si="45"/>
        <v>0</v>
      </c>
      <c r="AR45" s="44">
        <f t="shared" si="46"/>
        <v>10</v>
      </c>
      <c r="AS45" s="43">
        <f t="shared" si="47"/>
        <v>0</v>
      </c>
      <c r="AT45" s="43">
        <f t="shared" si="48"/>
        <v>0</v>
      </c>
      <c r="AU45" s="43">
        <f t="shared" si="49"/>
        <v>0</v>
      </c>
      <c r="AV45" s="43">
        <f t="shared" si="50"/>
        <v>0</v>
      </c>
      <c r="AW45" s="43">
        <f t="shared" si="51"/>
        <v>0</v>
      </c>
      <c r="AX45" s="43">
        <f t="shared" si="52"/>
        <v>0</v>
      </c>
      <c r="AY45" s="43">
        <f t="shared" si="53"/>
        <v>0</v>
      </c>
      <c r="AZ45" s="43">
        <f t="shared" si="54"/>
        <v>0</v>
      </c>
      <c r="BA45" s="43">
        <f t="shared" si="55"/>
        <v>0</v>
      </c>
      <c r="BB45" s="43">
        <f t="shared" si="56"/>
        <v>0</v>
      </c>
      <c r="BC45" s="44">
        <f t="shared" si="57"/>
        <v>0</v>
      </c>
      <c r="BD45" s="45">
        <f t="shared" si="58"/>
        <v>0</v>
      </c>
      <c r="BE45" s="46">
        <f t="shared" si="59"/>
        <v>0</v>
      </c>
      <c r="BF45" s="46"/>
    </row>
    <row r="46" spans="2:58" s="31" customFormat="1" ht="12.75">
      <c r="B46" s="32">
        <f t="shared" si="3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1"/>
        <v>0</v>
      </c>
      <c r="Z46" s="39">
        <f>IF(Y46=0,0,LOOKUP(Y46,Bodování!$A$2:$A$101,Bodování!$B$2:$B$101))</f>
        <v>0</v>
      </c>
      <c r="AA46" s="39">
        <f t="shared" si="32"/>
        <v>0</v>
      </c>
      <c r="AB46" s="39">
        <f>IF(AA46=0,0,LOOKUP(AA46,Bodování!$A$2:$A$101,Bodování!$B$2:$B$101))</f>
        <v>0</v>
      </c>
      <c r="AC46" s="40">
        <f t="shared" si="33"/>
      </c>
      <c r="AD46" s="41">
        <f t="shared" si="34"/>
      </c>
      <c r="AE46" s="42"/>
      <c r="AF46" s="5"/>
      <c r="AG46" s="43">
        <f t="shared" si="35"/>
        <v>0</v>
      </c>
      <c r="AH46" s="43">
        <f t="shared" si="36"/>
        <v>0</v>
      </c>
      <c r="AI46" s="43">
        <f t="shared" si="37"/>
        <v>0</v>
      </c>
      <c r="AJ46" s="43">
        <f t="shared" si="38"/>
        <v>0</v>
      </c>
      <c r="AK46" s="43">
        <f t="shared" si="39"/>
        <v>0</v>
      </c>
      <c r="AL46" s="43">
        <f t="shared" si="40"/>
        <v>0</v>
      </c>
      <c r="AM46" s="43">
        <f t="shared" si="41"/>
        <v>0</v>
      </c>
      <c r="AN46" s="43">
        <f t="shared" si="42"/>
        <v>0</v>
      </c>
      <c r="AO46" s="43">
        <f t="shared" si="43"/>
        <v>0</v>
      </c>
      <c r="AP46" s="43">
        <f t="shared" si="44"/>
        <v>0</v>
      </c>
      <c r="AQ46" s="44">
        <f t="shared" si="45"/>
        <v>0</v>
      </c>
      <c r="AR46" s="44">
        <f t="shared" si="46"/>
        <v>10</v>
      </c>
      <c r="AS46" s="43">
        <f t="shared" si="47"/>
        <v>0</v>
      </c>
      <c r="AT46" s="43">
        <f t="shared" si="48"/>
        <v>0</v>
      </c>
      <c r="AU46" s="43">
        <f t="shared" si="49"/>
        <v>0</v>
      </c>
      <c r="AV46" s="43">
        <f t="shared" si="50"/>
        <v>0</v>
      </c>
      <c r="AW46" s="43">
        <f t="shared" si="51"/>
        <v>0</v>
      </c>
      <c r="AX46" s="43">
        <f t="shared" si="52"/>
        <v>0</v>
      </c>
      <c r="AY46" s="43">
        <f t="shared" si="53"/>
        <v>0</v>
      </c>
      <c r="AZ46" s="43">
        <f t="shared" si="54"/>
        <v>0</v>
      </c>
      <c r="BA46" s="43">
        <f t="shared" si="55"/>
        <v>0</v>
      </c>
      <c r="BB46" s="43">
        <f t="shared" si="56"/>
        <v>0</v>
      </c>
      <c r="BC46" s="44">
        <f t="shared" si="57"/>
        <v>0</v>
      </c>
      <c r="BD46" s="45">
        <f t="shared" si="58"/>
        <v>0</v>
      </c>
      <c r="BE46" s="46">
        <f t="shared" si="59"/>
        <v>0</v>
      </c>
      <c r="BF46" s="46"/>
    </row>
    <row r="47" spans="2:58" s="31" customFormat="1" ht="12.75">
      <c r="B47" s="32">
        <f t="shared" si="3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1"/>
        <v>0</v>
      </c>
      <c r="Z47" s="39">
        <f>IF(Y47=0,0,LOOKUP(Y47,Bodování!$A$2:$A$101,Bodování!$B$2:$B$101))</f>
        <v>0</v>
      </c>
      <c r="AA47" s="39">
        <f t="shared" si="32"/>
        <v>0</v>
      </c>
      <c r="AB47" s="39">
        <f>IF(AA47=0,0,LOOKUP(AA47,Bodování!$A$2:$A$101,Bodování!$B$2:$B$101))</f>
        <v>0</v>
      </c>
      <c r="AC47" s="40">
        <f t="shared" si="33"/>
      </c>
      <c r="AD47" s="41">
        <f t="shared" si="34"/>
      </c>
      <c r="AE47" s="42"/>
      <c r="AF47" s="5"/>
      <c r="AG47" s="43">
        <f t="shared" si="35"/>
        <v>0</v>
      </c>
      <c r="AH47" s="43">
        <f t="shared" si="36"/>
        <v>0</v>
      </c>
      <c r="AI47" s="43">
        <f t="shared" si="37"/>
        <v>0</v>
      </c>
      <c r="AJ47" s="43">
        <f t="shared" si="38"/>
        <v>0</v>
      </c>
      <c r="AK47" s="43">
        <f t="shared" si="39"/>
        <v>0</v>
      </c>
      <c r="AL47" s="43">
        <f t="shared" si="40"/>
        <v>0</v>
      </c>
      <c r="AM47" s="43">
        <f t="shared" si="41"/>
        <v>0</v>
      </c>
      <c r="AN47" s="43">
        <f t="shared" si="42"/>
        <v>0</v>
      </c>
      <c r="AO47" s="43">
        <f t="shared" si="43"/>
        <v>0</v>
      </c>
      <c r="AP47" s="43">
        <f t="shared" si="44"/>
        <v>0</v>
      </c>
      <c r="AQ47" s="44">
        <f t="shared" si="45"/>
        <v>0</v>
      </c>
      <c r="AR47" s="44">
        <f t="shared" si="46"/>
        <v>10</v>
      </c>
      <c r="AS47" s="43">
        <f t="shared" si="47"/>
        <v>0</v>
      </c>
      <c r="AT47" s="43">
        <f t="shared" si="48"/>
        <v>0</v>
      </c>
      <c r="AU47" s="43">
        <f t="shared" si="49"/>
        <v>0</v>
      </c>
      <c r="AV47" s="43">
        <f t="shared" si="50"/>
        <v>0</v>
      </c>
      <c r="AW47" s="43">
        <f t="shared" si="51"/>
        <v>0</v>
      </c>
      <c r="AX47" s="43">
        <f t="shared" si="52"/>
        <v>0</v>
      </c>
      <c r="AY47" s="43">
        <f t="shared" si="53"/>
        <v>0</v>
      </c>
      <c r="AZ47" s="43">
        <f t="shared" si="54"/>
        <v>0</v>
      </c>
      <c r="BA47" s="43">
        <f t="shared" si="55"/>
        <v>0</v>
      </c>
      <c r="BB47" s="43">
        <f t="shared" si="56"/>
        <v>0</v>
      </c>
      <c r="BC47" s="44">
        <f t="shared" si="57"/>
        <v>0</v>
      </c>
      <c r="BD47" s="45">
        <f t="shared" si="58"/>
        <v>0</v>
      </c>
      <c r="BE47" s="46">
        <f t="shared" si="59"/>
        <v>0</v>
      </c>
      <c r="BF47" s="46"/>
    </row>
    <row r="48" spans="2:58" s="31" customFormat="1" ht="12.75">
      <c r="B48" s="32">
        <f t="shared" si="3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1"/>
        <v>0</v>
      </c>
      <c r="Z48" s="39">
        <f>IF(Y48=0,0,LOOKUP(Y48,Bodování!$A$2:$A$101,Bodování!$B$2:$B$101))</f>
        <v>0</v>
      </c>
      <c r="AA48" s="39">
        <f t="shared" si="32"/>
        <v>0</v>
      </c>
      <c r="AB48" s="39">
        <f>IF(AA48=0,0,LOOKUP(AA48,Bodování!$A$2:$A$101,Bodování!$B$2:$B$101))</f>
        <v>0</v>
      </c>
      <c r="AC48" s="40">
        <f t="shared" si="33"/>
      </c>
      <c r="AD48" s="41">
        <f t="shared" si="34"/>
      </c>
      <c r="AE48" s="42"/>
      <c r="AF48" s="5"/>
      <c r="AG48" s="43">
        <f t="shared" si="35"/>
        <v>0</v>
      </c>
      <c r="AH48" s="43">
        <f t="shared" si="36"/>
        <v>0</v>
      </c>
      <c r="AI48" s="43">
        <f t="shared" si="37"/>
        <v>0</v>
      </c>
      <c r="AJ48" s="43">
        <f t="shared" si="38"/>
        <v>0</v>
      </c>
      <c r="AK48" s="43">
        <f t="shared" si="39"/>
        <v>0</v>
      </c>
      <c r="AL48" s="43">
        <f t="shared" si="40"/>
        <v>0</v>
      </c>
      <c r="AM48" s="43">
        <f t="shared" si="41"/>
        <v>0</v>
      </c>
      <c r="AN48" s="43">
        <f t="shared" si="42"/>
        <v>0</v>
      </c>
      <c r="AO48" s="43">
        <f t="shared" si="43"/>
        <v>0</v>
      </c>
      <c r="AP48" s="43">
        <f t="shared" si="44"/>
        <v>0</v>
      </c>
      <c r="AQ48" s="44">
        <f t="shared" si="45"/>
        <v>0</v>
      </c>
      <c r="AR48" s="44">
        <f t="shared" si="46"/>
        <v>10</v>
      </c>
      <c r="AS48" s="43">
        <f t="shared" si="47"/>
        <v>0</v>
      </c>
      <c r="AT48" s="43">
        <f t="shared" si="48"/>
        <v>0</v>
      </c>
      <c r="AU48" s="43">
        <f t="shared" si="49"/>
        <v>0</v>
      </c>
      <c r="AV48" s="43">
        <f t="shared" si="50"/>
        <v>0</v>
      </c>
      <c r="AW48" s="43">
        <f t="shared" si="51"/>
        <v>0</v>
      </c>
      <c r="AX48" s="43">
        <f t="shared" si="52"/>
        <v>0</v>
      </c>
      <c r="AY48" s="43">
        <f t="shared" si="53"/>
        <v>0</v>
      </c>
      <c r="AZ48" s="43">
        <f t="shared" si="54"/>
        <v>0</v>
      </c>
      <c r="BA48" s="43">
        <f t="shared" si="55"/>
        <v>0</v>
      </c>
      <c r="BB48" s="43">
        <f t="shared" si="56"/>
        <v>0</v>
      </c>
      <c r="BC48" s="44">
        <f t="shared" si="57"/>
        <v>0</v>
      </c>
      <c r="BD48" s="45">
        <f t="shared" si="58"/>
        <v>0</v>
      </c>
      <c r="BE48" s="46">
        <f t="shared" si="59"/>
        <v>0</v>
      </c>
      <c r="BF48" s="46"/>
    </row>
    <row r="49" spans="2:58" s="31" customFormat="1" ht="12.75">
      <c r="B49" s="32">
        <f t="shared" si="3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1"/>
        <v>0</v>
      </c>
      <c r="Z49" s="39">
        <f>IF(Y49=0,0,LOOKUP(Y49,Bodování!$A$2:$A$101,Bodování!$B$2:$B$101))</f>
        <v>0</v>
      </c>
      <c r="AA49" s="39">
        <f t="shared" si="32"/>
        <v>0</v>
      </c>
      <c r="AB49" s="39">
        <f>IF(AA49=0,0,LOOKUP(AA49,Bodování!$A$2:$A$101,Bodování!$B$2:$B$101))</f>
        <v>0</v>
      </c>
      <c r="AC49" s="40">
        <f t="shared" si="33"/>
      </c>
      <c r="AD49" s="41">
        <f t="shared" si="34"/>
      </c>
      <c r="AE49" s="42"/>
      <c r="AF49" s="5"/>
      <c r="AG49" s="43">
        <f t="shared" si="35"/>
        <v>0</v>
      </c>
      <c r="AH49" s="43">
        <f t="shared" si="36"/>
        <v>0</v>
      </c>
      <c r="AI49" s="43">
        <f t="shared" si="37"/>
        <v>0</v>
      </c>
      <c r="AJ49" s="43">
        <f t="shared" si="38"/>
        <v>0</v>
      </c>
      <c r="AK49" s="43">
        <f t="shared" si="39"/>
        <v>0</v>
      </c>
      <c r="AL49" s="43">
        <f t="shared" si="40"/>
        <v>0</v>
      </c>
      <c r="AM49" s="43">
        <f t="shared" si="41"/>
        <v>0</v>
      </c>
      <c r="AN49" s="43">
        <f t="shared" si="42"/>
        <v>0</v>
      </c>
      <c r="AO49" s="43">
        <f t="shared" si="43"/>
        <v>0</v>
      </c>
      <c r="AP49" s="43">
        <f t="shared" si="44"/>
        <v>0</v>
      </c>
      <c r="AQ49" s="44">
        <f t="shared" si="45"/>
        <v>0</v>
      </c>
      <c r="AR49" s="44">
        <f t="shared" si="46"/>
        <v>10</v>
      </c>
      <c r="AS49" s="43">
        <f t="shared" si="47"/>
        <v>0</v>
      </c>
      <c r="AT49" s="43">
        <f t="shared" si="48"/>
        <v>0</v>
      </c>
      <c r="AU49" s="43">
        <f t="shared" si="49"/>
        <v>0</v>
      </c>
      <c r="AV49" s="43">
        <f t="shared" si="50"/>
        <v>0</v>
      </c>
      <c r="AW49" s="43">
        <f t="shared" si="51"/>
        <v>0</v>
      </c>
      <c r="AX49" s="43">
        <f t="shared" si="52"/>
        <v>0</v>
      </c>
      <c r="AY49" s="43">
        <f t="shared" si="53"/>
        <v>0</v>
      </c>
      <c r="AZ49" s="43">
        <f t="shared" si="54"/>
        <v>0</v>
      </c>
      <c r="BA49" s="43">
        <f t="shared" si="55"/>
        <v>0</v>
      </c>
      <c r="BB49" s="43">
        <f t="shared" si="56"/>
        <v>0</v>
      </c>
      <c r="BC49" s="44">
        <f t="shared" si="57"/>
        <v>0</v>
      </c>
      <c r="BD49" s="45">
        <f t="shared" si="58"/>
        <v>0</v>
      </c>
      <c r="BE49" s="46">
        <f t="shared" si="59"/>
        <v>0</v>
      </c>
      <c r="BF49" s="46"/>
    </row>
    <row r="50" spans="2:58" s="31" customFormat="1" ht="12.75">
      <c r="B50" s="32">
        <f t="shared" si="3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1"/>
        <v>0</v>
      </c>
      <c r="Z50" s="39">
        <f>IF(Y50=0,0,LOOKUP(Y50,Bodování!$A$2:$A$101,Bodování!$B$2:$B$101))</f>
        <v>0</v>
      </c>
      <c r="AA50" s="39">
        <f t="shared" si="32"/>
        <v>0</v>
      </c>
      <c r="AB50" s="39">
        <f>IF(AA50=0,0,LOOKUP(AA50,Bodování!$A$2:$A$101,Bodování!$B$2:$B$101))</f>
        <v>0</v>
      </c>
      <c r="AC50" s="40">
        <f t="shared" si="33"/>
      </c>
      <c r="AD50" s="41">
        <f t="shared" si="34"/>
      </c>
      <c r="AE50" s="42"/>
      <c r="AF50" s="5"/>
      <c r="AG50" s="43">
        <f t="shared" si="35"/>
        <v>0</v>
      </c>
      <c r="AH50" s="43">
        <f t="shared" si="36"/>
        <v>0</v>
      </c>
      <c r="AI50" s="43">
        <f t="shared" si="37"/>
        <v>0</v>
      </c>
      <c r="AJ50" s="43">
        <f t="shared" si="38"/>
        <v>0</v>
      </c>
      <c r="AK50" s="43">
        <f t="shared" si="39"/>
        <v>0</v>
      </c>
      <c r="AL50" s="43">
        <f t="shared" si="40"/>
        <v>0</v>
      </c>
      <c r="AM50" s="43">
        <f t="shared" si="41"/>
        <v>0</v>
      </c>
      <c r="AN50" s="43">
        <f t="shared" si="42"/>
        <v>0</v>
      </c>
      <c r="AO50" s="43">
        <f t="shared" si="43"/>
        <v>0</v>
      </c>
      <c r="AP50" s="43">
        <f t="shared" si="44"/>
        <v>0</v>
      </c>
      <c r="AQ50" s="44">
        <f t="shared" si="45"/>
        <v>0</v>
      </c>
      <c r="AR50" s="44">
        <f t="shared" si="46"/>
        <v>10</v>
      </c>
      <c r="AS50" s="43">
        <f t="shared" si="47"/>
        <v>0</v>
      </c>
      <c r="AT50" s="43">
        <f t="shared" si="48"/>
        <v>0</v>
      </c>
      <c r="AU50" s="43">
        <f t="shared" si="49"/>
        <v>0</v>
      </c>
      <c r="AV50" s="43">
        <f t="shared" si="50"/>
        <v>0</v>
      </c>
      <c r="AW50" s="43">
        <f t="shared" si="51"/>
        <v>0</v>
      </c>
      <c r="AX50" s="43">
        <f t="shared" si="52"/>
        <v>0</v>
      </c>
      <c r="AY50" s="43">
        <f t="shared" si="53"/>
        <v>0</v>
      </c>
      <c r="AZ50" s="43">
        <f t="shared" si="54"/>
        <v>0</v>
      </c>
      <c r="BA50" s="43">
        <f t="shared" si="55"/>
        <v>0</v>
      </c>
      <c r="BB50" s="43">
        <f t="shared" si="56"/>
        <v>0</v>
      </c>
      <c r="BC50" s="44">
        <f t="shared" si="57"/>
        <v>0</v>
      </c>
      <c r="BD50" s="45">
        <f t="shared" si="58"/>
        <v>0</v>
      </c>
      <c r="BE50" s="46">
        <f t="shared" si="59"/>
        <v>0</v>
      </c>
      <c r="BF50" s="46"/>
    </row>
    <row r="51" spans="2:58" s="31" customFormat="1" ht="12.75">
      <c r="B51" s="32">
        <f t="shared" si="3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1"/>
        <v>0</v>
      </c>
      <c r="Z51" s="39">
        <f>IF(Y51=0,0,LOOKUP(Y51,Bodování!$A$2:$A$101,Bodování!$B$2:$B$101))</f>
        <v>0</v>
      </c>
      <c r="AA51" s="39">
        <f t="shared" si="32"/>
        <v>0</v>
      </c>
      <c r="AB51" s="39">
        <f>IF(AA51=0,0,LOOKUP(AA51,Bodování!$A$2:$A$101,Bodování!$B$2:$B$101))</f>
        <v>0</v>
      </c>
      <c r="AC51" s="40">
        <f t="shared" si="33"/>
      </c>
      <c r="AD51" s="41">
        <f t="shared" si="34"/>
      </c>
      <c r="AE51" s="42"/>
      <c r="AF51" s="5"/>
      <c r="AG51" s="43">
        <f t="shared" si="35"/>
        <v>0</v>
      </c>
      <c r="AH51" s="43">
        <f t="shared" si="36"/>
        <v>0</v>
      </c>
      <c r="AI51" s="43">
        <f t="shared" si="37"/>
        <v>0</v>
      </c>
      <c r="AJ51" s="43">
        <f t="shared" si="38"/>
        <v>0</v>
      </c>
      <c r="AK51" s="43">
        <f t="shared" si="39"/>
        <v>0</v>
      </c>
      <c r="AL51" s="43">
        <f t="shared" si="40"/>
        <v>0</v>
      </c>
      <c r="AM51" s="43">
        <f t="shared" si="41"/>
        <v>0</v>
      </c>
      <c r="AN51" s="43">
        <f t="shared" si="42"/>
        <v>0</v>
      </c>
      <c r="AO51" s="43">
        <f t="shared" si="43"/>
        <v>0</v>
      </c>
      <c r="AP51" s="43">
        <f t="shared" si="44"/>
        <v>0</v>
      </c>
      <c r="AQ51" s="44">
        <f t="shared" si="45"/>
        <v>0</v>
      </c>
      <c r="AR51" s="44">
        <f t="shared" si="46"/>
        <v>10</v>
      </c>
      <c r="AS51" s="43">
        <f t="shared" si="47"/>
        <v>0</v>
      </c>
      <c r="AT51" s="43">
        <f t="shared" si="48"/>
        <v>0</v>
      </c>
      <c r="AU51" s="43">
        <f t="shared" si="49"/>
        <v>0</v>
      </c>
      <c r="AV51" s="43">
        <f t="shared" si="50"/>
        <v>0</v>
      </c>
      <c r="AW51" s="43">
        <f t="shared" si="51"/>
        <v>0</v>
      </c>
      <c r="AX51" s="43">
        <f t="shared" si="52"/>
        <v>0</v>
      </c>
      <c r="AY51" s="43">
        <f t="shared" si="53"/>
        <v>0</v>
      </c>
      <c r="AZ51" s="43">
        <f t="shared" si="54"/>
        <v>0</v>
      </c>
      <c r="BA51" s="43">
        <f t="shared" si="55"/>
        <v>0</v>
      </c>
      <c r="BB51" s="43">
        <f t="shared" si="56"/>
        <v>0</v>
      </c>
      <c r="BC51" s="44">
        <f t="shared" si="57"/>
        <v>0</v>
      </c>
      <c r="BD51" s="45">
        <f t="shared" si="58"/>
        <v>0</v>
      </c>
      <c r="BE51" s="46">
        <f t="shared" si="59"/>
        <v>0</v>
      </c>
      <c r="BF51" s="46"/>
    </row>
    <row r="52" spans="2:58" s="31" customFormat="1" ht="12.75">
      <c r="B52" s="32">
        <f t="shared" si="3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1"/>
        <v>0</v>
      </c>
      <c r="Z52" s="39">
        <f>IF(Y52=0,0,LOOKUP(Y52,Bodování!$A$2:$A$101,Bodování!$B$2:$B$101))</f>
        <v>0</v>
      </c>
      <c r="AA52" s="39">
        <f t="shared" si="32"/>
        <v>0</v>
      </c>
      <c r="AB52" s="39">
        <f>IF(AA52=0,0,LOOKUP(AA52,Bodování!$A$2:$A$101,Bodování!$B$2:$B$101))</f>
        <v>0</v>
      </c>
      <c r="AC52" s="40">
        <f t="shared" si="33"/>
      </c>
      <c r="AD52" s="41">
        <f t="shared" si="34"/>
      </c>
      <c r="AE52" s="42"/>
      <c r="AF52" s="5"/>
      <c r="AG52" s="43">
        <f t="shared" si="35"/>
        <v>0</v>
      </c>
      <c r="AH52" s="43">
        <f t="shared" si="36"/>
        <v>0</v>
      </c>
      <c r="AI52" s="43">
        <f t="shared" si="37"/>
        <v>0</v>
      </c>
      <c r="AJ52" s="43">
        <f t="shared" si="38"/>
        <v>0</v>
      </c>
      <c r="AK52" s="43">
        <f t="shared" si="39"/>
        <v>0</v>
      </c>
      <c r="AL52" s="43">
        <f t="shared" si="40"/>
        <v>0</v>
      </c>
      <c r="AM52" s="43">
        <f t="shared" si="41"/>
        <v>0</v>
      </c>
      <c r="AN52" s="43">
        <f t="shared" si="42"/>
        <v>0</v>
      </c>
      <c r="AO52" s="43">
        <f t="shared" si="43"/>
        <v>0</v>
      </c>
      <c r="AP52" s="43">
        <f t="shared" si="44"/>
        <v>0</v>
      </c>
      <c r="AQ52" s="44">
        <f t="shared" si="45"/>
        <v>0</v>
      </c>
      <c r="AR52" s="44">
        <f t="shared" si="46"/>
        <v>10</v>
      </c>
      <c r="AS52" s="43">
        <f t="shared" si="47"/>
        <v>0</v>
      </c>
      <c r="AT52" s="43">
        <f t="shared" si="48"/>
        <v>0</v>
      </c>
      <c r="AU52" s="43">
        <f t="shared" si="49"/>
        <v>0</v>
      </c>
      <c r="AV52" s="43">
        <f t="shared" si="50"/>
        <v>0</v>
      </c>
      <c r="AW52" s="43">
        <f t="shared" si="51"/>
        <v>0</v>
      </c>
      <c r="AX52" s="43">
        <f t="shared" si="52"/>
        <v>0</v>
      </c>
      <c r="AY52" s="43">
        <f t="shared" si="53"/>
        <v>0</v>
      </c>
      <c r="AZ52" s="43">
        <f t="shared" si="54"/>
        <v>0</v>
      </c>
      <c r="BA52" s="43">
        <f t="shared" si="55"/>
        <v>0</v>
      </c>
      <c r="BB52" s="43">
        <f t="shared" si="56"/>
        <v>0</v>
      </c>
      <c r="BC52" s="44">
        <f t="shared" si="57"/>
        <v>0</v>
      </c>
      <c r="BD52" s="45">
        <f t="shared" si="58"/>
        <v>0</v>
      </c>
      <c r="BE52" s="46">
        <f t="shared" si="59"/>
        <v>0</v>
      </c>
      <c r="BF52" s="46"/>
    </row>
    <row r="53" spans="2:58" s="31" customFormat="1" ht="12.75">
      <c r="B53" s="32">
        <f t="shared" si="3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1"/>
        <v>0</v>
      </c>
      <c r="Z53" s="39">
        <f>IF(Y53=0,0,LOOKUP(Y53,Bodování!$A$2:$A$101,Bodování!$B$2:$B$101))</f>
        <v>0</v>
      </c>
      <c r="AA53" s="39">
        <f t="shared" si="32"/>
        <v>0</v>
      </c>
      <c r="AB53" s="39">
        <f>IF(AA53=0,0,LOOKUP(AA53,Bodování!$A$2:$A$101,Bodování!$B$2:$B$101))</f>
        <v>0</v>
      </c>
      <c r="AC53" s="40">
        <f t="shared" si="33"/>
      </c>
      <c r="AD53" s="41">
        <f t="shared" si="34"/>
      </c>
      <c r="AE53" s="42"/>
      <c r="AF53" s="5"/>
      <c r="AG53" s="43">
        <f t="shared" si="35"/>
        <v>0</v>
      </c>
      <c r="AH53" s="43">
        <f t="shared" si="36"/>
        <v>0</v>
      </c>
      <c r="AI53" s="43">
        <f t="shared" si="37"/>
        <v>0</v>
      </c>
      <c r="AJ53" s="43">
        <f t="shared" si="38"/>
        <v>0</v>
      </c>
      <c r="AK53" s="43">
        <f t="shared" si="39"/>
        <v>0</v>
      </c>
      <c r="AL53" s="43">
        <f t="shared" si="40"/>
        <v>0</v>
      </c>
      <c r="AM53" s="43">
        <f t="shared" si="41"/>
        <v>0</v>
      </c>
      <c r="AN53" s="43">
        <f t="shared" si="42"/>
        <v>0</v>
      </c>
      <c r="AO53" s="43">
        <f t="shared" si="43"/>
        <v>0</v>
      </c>
      <c r="AP53" s="43">
        <f t="shared" si="44"/>
        <v>0</v>
      </c>
      <c r="AQ53" s="44">
        <f t="shared" si="45"/>
        <v>0</v>
      </c>
      <c r="AR53" s="44">
        <f t="shared" si="46"/>
        <v>10</v>
      </c>
      <c r="AS53" s="43">
        <f t="shared" si="47"/>
        <v>0</v>
      </c>
      <c r="AT53" s="43">
        <f t="shared" si="48"/>
        <v>0</v>
      </c>
      <c r="AU53" s="43">
        <f t="shared" si="49"/>
        <v>0</v>
      </c>
      <c r="AV53" s="43">
        <f t="shared" si="50"/>
        <v>0</v>
      </c>
      <c r="AW53" s="43">
        <f t="shared" si="51"/>
        <v>0</v>
      </c>
      <c r="AX53" s="43">
        <f t="shared" si="52"/>
        <v>0</v>
      </c>
      <c r="AY53" s="43">
        <f t="shared" si="53"/>
        <v>0</v>
      </c>
      <c r="AZ53" s="43">
        <f t="shared" si="54"/>
        <v>0</v>
      </c>
      <c r="BA53" s="43">
        <f t="shared" si="55"/>
        <v>0</v>
      </c>
      <c r="BB53" s="43">
        <f t="shared" si="56"/>
        <v>0</v>
      </c>
      <c r="BC53" s="44">
        <f t="shared" si="57"/>
        <v>0</v>
      </c>
      <c r="BD53" s="45">
        <f t="shared" si="58"/>
        <v>0</v>
      </c>
      <c r="BE53" s="46">
        <f t="shared" si="59"/>
        <v>0</v>
      </c>
      <c r="BF53" s="46"/>
    </row>
    <row r="54" spans="2:58" s="31" customFormat="1" ht="12.75">
      <c r="B54" s="32">
        <f t="shared" si="3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1"/>
        <v>0</v>
      </c>
      <c r="Z54" s="39">
        <f>IF(Y54=0,0,LOOKUP(Y54,Bodování!$A$2:$A$101,Bodování!$B$2:$B$101))</f>
        <v>0</v>
      </c>
      <c r="AA54" s="39">
        <f t="shared" si="32"/>
        <v>0</v>
      </c>
      <c r="AB54" s="39">
        <f>IF(AA54=0,0,LOOKUP(AA54,Bodování!$A$2:$A$101,Bodování!$B$2:$B$101))</f>
        <v>0</v>
      </c>
      <c r="AC54" s="40">
        <f t="shared" si="33"/>
      </c>
      <c r="AD54" s="41">
        <f t="shared" si="34"/>
      </c>
      <c r="AE54" s="42"/>
      <c r="AF54" s="5"/>
      <c r="AG54" s="43">
        <f t="shared" si="35"/>
        <v>0</v>
      </c>
      <c r="AH54" s="43">
        <f t="shared" si="36"/>
        <v>0</v>
      </c>
      <c r="AI54" s="43">
        <f t="shared" si="37"/>
        <v>0</v>
      </c>
      <c r="AJ54" s="43">
        <f t="shared" si="38"/>
        <v>0</v>
      </c>
      <c r="AK54" s="43">
        <f t="shared" si="39"/>
        <v>0</v>
      </c>
      <c r="AL54" s="43">
        <f t="shared" si="40"/>
        <v>0</v>
      </c>
      <c r="AM54" s="43">
        <f t="shared" si="41"/>
        <v>0</v>
      </c>
      <c r="AN54" s="43">
        <f t="shared" si="42"/>
        <v>0</v>
      </c>
      <c r="AO54" s="43">
        <f t="shared" si="43"/>
        <v>0</v>
      </c>
      <c r="AP54" s="43">
        <f t="shared" si="44"/>
        <v>0</v>
      </c>
      <c r="AQ54" s="44">
        <f t="shared" si="45"/>
        <v>0</v>
      </c>
      <c r="AR54" s="44">
        <f t="shared" si="46"/>
        <v>10</v>
      </c>
      <c r="AS54" s="43">
        <f t="shared" si="47"/>
        <v>0</v>
      </c>
      <c r="AT54" s="43">
        <f t="shared" si="48"/>
        <v>0</v>
      </c>
      <c r="AU54" s="43">
        <f t="shared" si="49"/>
        <v>0</v>
      </c>
      <c r="AV54" s="43">
        <f t="shared" si="50"/>
        <v>0</v>
      </c>
      <c r="AW54" s="43">
        <f t="shared" si="51"/>
        <v>0</v>
      </c>
      <c r="AX54" s="43">
        <f t="shared" si="52"/>
        <v>0</v>
      </c>
      <c r="AY54" s="43">
        <f t="shared" si="53"/>
        <v>0</v>
      </c>
      <c r="AZ54" s="43">
        <f t="shared" si="54"/>
        <v>0</v>
      </c>
      <c r="BA54" s="43">
        <f t="shared" si="55"/>
        <v>0</v>
      </c>
      <c r="BB54" s="43">
        <f t="shared" si="56"/>
        <v>0</v>
      </c>
      <c r="BC54" s="44">
        <f t="shared" si="57"/>
        <v>0</v>
      </c>
      <c r="BD54" s="45">
        <f t="shared" si="58"/>
        <v>0</v>
      </c>
      <c r="BE54" s="46">
        <f t="shared" si="59"/>
        <v>0</v>
      </c>
      <c r="BF54" s="46"/>
    </row>
    <row r="55" spans="2:58" s="31" customFormat="1" ht="12.75">
      <c r="B55" s="32">
        <f t="shared" si="3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1"/>
        <v>0</v>
      </c>
      <c r="Z55" s="39">
        <f>IF(Y55=0,0,LOOKUP(Y55,Bodování!$A$2:$A$101,Bodování!$B$2:$B$101))</f>
        <v>0</v>
      </c>
      <c r="AA55" s="39">
        <f t="shared" si="32"/>
        <v>0</v>
      </c>
      <c r="AB55" s="39">
        <f>IF(AA55=0,0,LOOKUP(AA55,Bodování!$A$2:$A$101,Bodování!$B$2:$B$101))</f>
        <v>0</v>
      </c>
      <c r="AC55" s="40">
        <f t="shared" si="33"/>
      </c>
      <c r="AD55" s="41">
        <f t="shared" si="34"/>
      </c>
      <c r="AE55" s="42"/>
      <c r="AF55" s="5"/>
      <c r="AG55" s="43">
        <f t="shared" si="35"/>
        <v>0</v>
      </c>
      <c r="AH55" s="43">
        <f t="shared" si="36"/>
        <v>0</v>
      </c>
      <c r="AI55" s="43">
        <f t="shared" si="37"/>
        <v>0</v>
      </c>
      <c r="AJ55" s="43">
        <f t="shared" si="38"/>
        <v>0</v>
      </c>
      <c r="AK55" s="43">
        <f t="shared" si="39"/>
        <v>0</v>
      </c>
      <c r="AL55" s="43">
        <f t="shared" si="40"/>
        <v>0</v>
      </c>
      <c r="AM55" s="43">
        <f t="shared" si="41"/>
        <v>0</v>
      </c>
      <c r="AN55" s="43">
        <f t="shared" si="42"/>
        <v>0</v>
      </c>
      <c r="AO55" s="43">
        <f t="shared" si="43"/>
        <v>0</v>
      </c>
      <c r="AP55" s="43">
        <f t="shared" si="44"/>
        <v>0</v>
      </c>
      <c r="AQ55" s="44">
        <f t="shared" si="45"/>
        <v>0</v>
      </c>
      <c r="AR55" s="44">
        <f t="shared" si="46"/>
        <v>10</v>
      </c>
      <c r="AS55" s="43">
        <f t="shared" si="47"/>
        <v>0</v>
      </c>
      <c r="AT55" s="43">
        <f t="shared" si="48"/>
        <v>0</v>
      </c>
      <c r="AU55" s="43">
        <f t="shared" si="49"/>
        <v>0</v>
      </c>
      <c r="AV55" s="43">
        <f t="shared" si="50"/>
        <v>0</v>
      </c>
      <c r="AW55" s="43">
        <f t="shared" si="51"/>
        <v>0</v>
      </c>
      <c r="AX55" s="43">
        <f t="shared" si="52"/>
        <v>0</v>
      </c>
      <c r="AY55" s="43">
        <f t="shared" si="53"/>
        <v>0</v>
      </c>
      <c r="AZ55" s="43">
        <f t="shared" si="54"/>
        <v>0</v>
      </c>
      <c r="BA55" s="43">
        <f t="shared" si="55"/>
        <v>0</v>
      </c>
      <c r="BB55" s="43">
        <f t="shared" si="56"/>
        <v>0</v>
      </c>
      <c r="BC55" s="44">
        <f t="shared" si="57"/>
        <v>0</v>
      </c>
      <c r="BD55" s="45">
        <f t="shared" si="58"/>
        <v>0</v>
      </c>
      <c r="BE55" s="46">
        <f t="shared" si="59"/>
        <v>0</v>
      </c>
      <c r="BF55" s="46"/>
    </row>
    <row r="56" spans="2:58" s="31" customFormat="1" ht="12.75">
      <c r="B56" s="32">
        <f t="shared" si="3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1"/>
        <v>0</v>
      </c>
      <c r="Z56" s="39">
        <f>IF(Y56=0,0,LOOKUP(Y56,Bodování!$A$2:$A$101,Bodování!$B$2:$B$101))</f>
        <v>0</v>
      </c>
      <c r="AA56" s="39">
        <f t="shared" si="32"/>
        <v>0</v>
      </c>
      <c r="AB56" s="39">
        <f>IF(AA56=0,0,LOOKUP(AA56,Bodování!$A$2:$A$101,Bodování!$B$2:$B$101))</f>
        <v>0</v>
      </c>
      <c r="AC56" s="40">
        <f t="shared" si="33"/>
      </c>
      <c r="AD56" s="41">
        <f t="shared" si="34"/>
      </c>
      <c r="AE56" s="42"/>
      <c r="AF56" s="5"/>
      <c r="AG56" s="43">
        <f t="shared" si="35"/>
        <v>0</v>
      </c>
      <c r="AH56" s="43">
        <f t="shared" si="36"/>
        <v>0</v>
      </c>
      <c r="AI56" s="43">
        <f t="shared" si="37"/>
        <v>0</v>
      </c>
      <c r="AJ56" s="43">
        <f t="shared" si="38"/>
        <v>0</v>
      </c>
      <c r="AK56" s="43">
        <f t="shared" si="39"/>
        <v>0</v>
      </c>
      <c r="AL56" s="43">
        <f t="shared" si="40"/>
        <v>0</v>
      </c>
      <c r="AM56" s="43">
        <f t="shared" si="41"/>
        <v>0</v>
      </c>
      <c r="AN56" s="43">
        <f t="shared" si="42"/>
        <v>0</v>
      </c>
      <c r="AO56" s="43">
        <f t="shared" si="43"/>
        <v>0</v>
      </c>
      <c r="AP56" s="43">
        <f t="shared" si="44"/>
        <v>0</v>
      </c>
      <c r="AQ56" s="44">
        <f t="shared" si="45"/>
        <v>0</v>
      </c>
      <c r="AR56" s="44">
        <f t="shared" si="46"/>
        <v>10</v>
      </c>
      <c r="AS56" s="43">
        <f t="shared" si="47"/>
        <v>0</v>
      </c>
      <c r="AT56" s="43">
        <f t="shared" si="48"/>
        <v>0</v>
      </c>
      <c r="AU56" s="43">
        <f t="shared" si="49"/>
        <v>0</v>
      </c>
      <c r="AV56" s="43">
        <f t="shared" si="50"/>
        <v>0</v>
      </c>
      <c r="AW56" s="43">
        <f t="shared" si="51"/>
        <v>0</v>
      </c>
      <c r="AX56" s="43">
        <f t="shared" si="52"/>
        <v>0</v>
      </c>
      <c r="AY56" s="43">
        <f t="shared" si="53"/>
        <v>0</v>
      </c>
      <c r="AZ56" s="43">
        <f t="shared" si="54"/>
        <v>0</v>
      </c>
      <c r="BA56" s="43">
        <f t="shared" si="55"/>
        <v>0</v>
      </c>
      <c r="BB56" s="43">
        <f t="shared" si="56"/>
        <v>0</v>
      </c>
      <c r="BC56" s="44">
        <f t="shared" si="57"/>
        <v>0</v>
      </c>
      <c r="BD56" s="45">
        <f t="shared" si="58"/>
        <v>0</v>
      </c>
      <c r="BE56" s="46">
        <f t="shared" si="59"/>
        <v>0</v>
      </c>
      <c r="BF56" s="46"/>
    </row>
    <row r="57" spans="2:58" s="31" customFormat="1" ht="12.75">
      <c r="B57" s="32">
        <f t="shared" si="3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1"/>
        <v>0</v>
      </c>
      <c r="Z57" s="39">
        <f>IF(Y57=0,0,LOOKUP(Y57,Bodování!$A$2:$A$101,Bodování!$B$2:$B$101))</f>
        <v>0</v>
      </c>
      <c r="AA57" s="39">
        <f t="shared" si="32"/>
        <v>0</v>
      </c>
      <c r="AB57" s="39">
        <f>IF(AA57=0,0,LOOKUP(AA57,Bodování!$A$2:$A$101,Bodování!$B$2:$B$101))</f>
        <v>0</v>
      </c>
      <c r="AC57" s="40">
        <f t="shared" si="33"/>
      </c>
      <c r="AD57" s="41">
        <f t="shared" si="34"/>
      </c>
      <c r="AE57" s="42"/>
      <c r="AF57" s="5"/>
      <c r="AG57" s="43">
        <f t="shared" si="35"/>
        <v>0</v>
      </c>
      <c r="AH57" s="43">
        <f t="shared" si="36"/>
        <v>0</v>
      </c>
      <c r="AI57" s="43">
        <f t="shared" si="37"/>
        <v>0</v>
      </c>
      <c r="AJ57" s="43">
        <f t="shared" si="38"/>
        <v>0</v>
      </c>
      <c r="AK57" s="43">
        <f t="shared" si="39"/>
        <v>0</v>
      </c>
      <c r="AL57" s="43">
        <f t="shared" si="40"/>
        <v>0</v>
      </c>
      <c r="AM57" s="43">
        <f t="shared" si="41"/>
        <v>0</v>
      </c>
      <c r="AN57" s="43">
        <f t="shared" si="42"/>
        <v>0</v>
      </c>
      <c r="AO57" s="43">
        <f t="shared" si="43"/>
        <v>0</v>
      </c>
      <c r="AP57" s="43">
        <f t="shared" si="44"/>
        <v>0</v>
      </c>
      <c r="AQ57" s="44">
        <f t="shared" si="45"/>
        <v>0</v>
      </c>
      <c r="AR57" s="44">
        <f t="shared" si="46"/>
        <v>10</v>
      </c>
      <c r="AS57" s="43">
        <f t="shared" si="47"/>
        <v>0</v>
      </c>
      <c r="AT57" s="43">
        <f t="shared" si="48"/>
        <v>0</v>
      </c>
      <c r="AU57" s="43">
        <f t="shared" si="49"/>
        <v>0</v>
      </c>
      <c r="AV57" s="43">
        <f t="shared" si="50"/>
        <v>0</v>
      </c>
      <c r="AW57" s="43">
        <f t="shared" si="51"/>
        <v>0</v>
      </c>
      <c r="AX57" s="43">
        <f t="shared" si="52"/>
        <v>0</v>
      </c>
      <c r="AY57" s="43">
        <f t="shared" si="53"/>
        <v>0</v>
      </c>
      <c r="AZ57" s="43">
        <f t="shared" si="54"/>
        <v>0</v>
      </c>
      <c r="BA57" s="43">
        <f t="shared" si="55"/>
        <v>0</v>
      </c>
      <c r="BB57" s="43">
        <f t="shared" si="56"/>
        <v>0</v>
      </c>
      <c r="BC57" s="44">
        <f t="shared" si="57"/>
        <v>0</v>
      </c>
      <c r="BD57" s="45">
        <f t="shared" si="58"/>
        <v>0</v>
      </c>
      <c r="BE57" s="46">
        <f t="shared" si="59"/>
        <v>0</v>
      </c>
      <c r="BF57" s="46"/>
    </row>
    <row r="58" spans="2:58" s="31" customFormat="1" ht="12.75">
      <c r="B58" s="32">
        <f t="shared" si="3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1"/>
        <v>0</v>
      </c>
      <c r="Z58" s="39">
        <f>IF(Y58=0,0,LOOKUP(Y58,Bodování!$A$2:$A$101,Bodování!$B$2:$B$101))</f>
        <v>0</v>
      </c>
      <c r="AA58" s="39">
        <f t="shared" si="32"/>
        <v>0</v>
      </c>
      <c r="AB58" s="39">
        <f>IF(AA58=0,0,LOOKUP(AA58,Bodování!$A$2:$A$101,Bodování!$B$2:$B$101))</f>
        <v>0</v>
      </c>
      <c r="AC58" s="40">
        <f t="shared" si="33"/>
      </c>
      <c r="AD58" s="41">
        <f t="shared" si="34"/>
      </c>
      <c r="AE58" s="42"/>
      <c r="AF58" s="5"/>
      <c r="AG58" s="43">
        <f t="shared" si="35"/>
        <v>0</v>
      </c>
      <c r="AH58" s="43">
        <f t="shared" si="36"/>
        <v>0</v>
      </c>
      <c r="AI58" s="43">
        <f t="shared" si="37"/>
        <v>0</v>
      </c>
      <c r="AJ58" s="43">
        <f t="shared" si="38"/>
        <v>0</v>
      </c>
      <c r="AK58" s="43">
        <f t="shared" si="39"/>
        <v>0</v>
      </c>
      <c r="AL58" s="43">
        <f t="shared" si="40"/>
        <v>0</v>
      </c>
      <c r="AM58" s="43">
        <f t="shared" si="41"/>
        <v>0</v>
      </c>
      <c r="AN58" s="43">
        <f t="shared" si="42"/>
        <v>0</v>
      </c>
      <c r="AO58" s="43">
        <f t="shared" si="43"/>
        <v>0</v>
      </c>
      <c r="AP58" s="43">
        <f t="shared" si="44"/>
        <v>0</v>
      </c>
      <c r="AQ58" s="44">
        <f t="shared" si="45"/>
        <v>0</v>
      </c>
      <c r="AR58" s="44">
        <f t="shared" si="46"/>
        <v>10</v>
      </c>
      <c r="AS58" s="43">
        <f t="shared" si="47"/>
        <v>0</v>
      </c>
      <c r="AT58" s="43">
        <f t="shared" si="48"/>
        <v>0</v>
      </c>
      <c r="AU58" s="43">
        <f t="shared" si="49"/>
        <v>0</v>
      </c>
      <c r="AV58" s="43">
        <f t="shared" si="50"/>
        <v>0</v>
      </c>
      <c r="AW58" s="43">
        <f t="shared" si="51"/>
        <v>0</v>
      </c>
      <c r="AX58" s="43">
        <f t="shared" si="52"/>
        <v>0</v>
      </c>
      <c r="AY58" s="43">
        <f t="shared" si="53"/>
        <v>0</v>
      </c>
      <c r="AZ58" s="43">
        <f t="shared" si="54"/>
        <v>0</v>
      </c>
      <c r="BA58" s="43">
        <f t="shared" si="55"/>
        <v>0</v>
      </c>
      <c r="BB58" s="43">
        <f t="shared" si="56"/>
        <v>0</v>
      </c>
      <c r="BC58" s="44">
        <f t="shared" si="57"/>
        <v>0</v>
      </c>
      <c r="BD58" s="45">
        <f t="shared" si="58"/>
        <v>0</v>
      </c>
      <c r="BE58" s="46">
        <f t="shared" si="59"/>
        <v>0</v>
      </c>
      <c r="BF58" s="46"/>
    </row>
    <row r="59" spans="2:58" s="31" customFormat="1" ht="12.75">
      <c r="B59" s="32">
        <f t="shared" si="3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1"/>
        <v>0</v>
      </c>
      <c r="Z59" s="39">
        <f>IF(Y59=0,0,LOOKUP(Y59,Bodování!$A$2:$A$101,Bodování!$B$2:$B$101))</f>
        <v>0</v>
      </c>
      <c r="AA59" s="39">
        <f t="shared" si="32"/>
        <v>0</v>
      </c>
      <c r="AB59" s="39">
        <f>IF(AA59=0,0,LOOKUP(AA59,Bodování!$A$2:$A$101,Bodování!$B$2:$B$101))</f>
        <v>0</v>
      </c>
      <c r="AC59" s="40">
        <f t="shared" si="33"/>
      </c>
      <c r="AD59" s="41">
        <f t="shared" si="34"/>
      </c>
      <c r="AE59" s="42"/>
      <c r="AF59" s="5"/>
      <c r="AG59" s="43">
        <f t="shared" si="35"/>
        <v>0</v>
      </c>
      <c r="AH59" s="43">
        <f t="shared" si="36"/>
        <v>0</v>
      </c>
      <c r="AI59" s="43">
        <f t="shared" si="37"/>
        <v>0</v>
      </c>
      <c r="AJ59" s="43">
        <f t="shared" si="38"/>
        <v>0</v>
      </c>
      <c r="AK59" s="43">
        <f t="shared" si="39"/>
        <v>0</v>
      </c>
      <c r="AL59" s="43">
        <f t="shared" si="40"/>
        <v>0</v>
      </c>
      <c r="AM59" s="43">
        <f t="shared" si="41"/>
        <v>0</v>
      </c>
      <c r="AN59" s="43">
        <f t="shared" si="42"/>
        <v>0</v>
      </c>
      <c r="AO59" s="43">
        <f t="shared" si="43"/>
        <v>0</v>
      </c>
      <c r="AP59" s="43">
        <f t="shared" si="44"/>
        <v>0</v>
      </c>
      <c r="AQ59" s="44">
        <f t="shared" si="45"/>
        <v>0</v>
      </c>
      <c r="AR59" s="44">
        <f t="shared" si="46"/>
        <v>10</v>
      </c>
      <c r="AS59" s="43">
        <f t="shared" si="47"/>
        <v>0</v>
      </c>
      <c r="AT59" s="43">
        <f t="shared" si="48"/>
        <v>0</v>
      </c>
      <c r="AU59" s="43">
        <f t="shared" si="49"/>
        <v>0</v>
      </c>
      <c r="AV59" s="43">
        <f t="shared" si="50"/>
        <v>0</v>
      </c>
      <c r="AW59" s="43">
        <f t="shared" si="51"/>
        <v>0</v>
      </c>
      <c r="AX59" s="43">
        <f t="shared" si="52"/>
        <v>0</v>
      </c>
      <c r="AY59" s="43">
        <f t="shared" si="53"/>
        <v>0</v>
      </c>
      <c r="AZ59" s="43">
        <f t="shared" si="54"/>
        <v>0</v>
      </c>
      <c r="BA59" s="43">
        <f t="shared" si="55"/>
        <v>0</v>
      </c>
      <c r="BB59" s="43">
        <f t="shared" si="56"/>
        <v>0</v>
      </c>
      <c r="BC59" s="44">
        <f t="shared" si="57"/>
        <v>0</v>
      </c>
      <c r="BD59" s="45">
        <f t="shared" si="58"/>
        <v>0</v>
      </c>
      <c r="BE59" s="46">
        <f t="shared" si="59"/>
        <v>0</v>
      </c>
      <c r="BF59" s="46"/>
    </row>
    <row r="60" spans="2:58" s="31" customFormat="1" ht="12.75">
      <c r="B60" s="32">
        <f t="shared" si="3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1"/>
        <v>0</v>
      </c>
      <c r="Z60" s="39">
        <f>IF(Y60=0,0,LOOKUP(Y60,Bodování!$A$2:$A$101,Bodování!$B$2:$B$101))</f>
        <v>0</v>
      </c>
      <c r="AA60" s="39">
        <f t="shared" si="32"/>
        <v>0</v>
      </c>
      <c r="AB60" s="39">
        <f>IF(AA60=0,0,LOOKUP(AA60,Bodování!$A$2:$A$101,Bodování!$B$2:$B$101))</f>
        <v>0</v>
      </c>
      <c r="AC60" s="40">
        <f t="shared" si="33"/>
      </c>
      <c r="AD60" s="41">
        <f t="shared" si="34"/>
      </c>
      <c r="AE60" s="42"/>
      <c r="AF60" s="5"/>
      <c r="AG60" s="43">
        <f t="shared" si="35"/>
        <v>0</v>
      </c>
      <c r="AH60" s="43">
        <f t="shared" si="36"/>
        <v>0</v>
      </c>
      <c r="AI60" s="43">
        <f t="shared" si="37"/>
        <v>0</v>
      </c>
      <c r="AJ60" s="43">
        <f t="shared" si="38"/>
        <v>0</v>
      </c>
      <c r="AK60" s="43">
        <f t="shared" si="39"/>
        <v>0</v>
      </c>
      <c r="AL60" s="43">
        <f t="shared" si="40"/>
        <v>0</v>
      </c>
      <c r="AM60" s="43">
        <f t="shared" si="41"/>
        <v>0</v>
      </c>
      <c r="AN60" s="43">
        <f t="shared" si="42"/>
        <v>0</v>
      </c>
      <c r="AO60" s="43">
        <f t="shared" si="43"/>
        <v>0</v>
      </c>
      <c r="AP60" s="43">
        <f t="shared" si="44"/>
        <v>0</v>
      </c>
      <c r="AQ60" s="44">
        <f t="shared" si="45"/>
        <v>0</v>
      </c>
      <c r="AR60" s="44">
        <f t="shared" si="46"/>
        <v>10</v>
      </c>
      <c r="AS60" s="43">
        <f t="shared" si="47"/>
        <v>0</v>
      </c>
      <c r="AT60" s="43">
        <f t="shared" si="48"/>
        <v>0</v>
      </c>
      <c r="AU60" s="43">
        <f t="shared" si="49"/>
        <v>0</v>
      </c>
      <c r="AV60" s="43">
        <f t="shared" si="50"/>
        <v>0</v>
      </c>
      <c r="AW60" s="43">
        <f t="shared" si="51"/>
        <v>0</v>
      </c>
      <c r="AX60" s="43">
        <f t="shared" si="52"/>
        <v>0</v>
      </c>
      <c r="AY60" s="43">
        <f t="shared" si="53"/>
        <v>0</v>
      </c>
      <c r="AZ60" s="43">
        <f t="shared" si="54"/>
        <v>0</v>
      </c>
      <c r="BA60" s="43">
        <f t="shared" si="55"/>
        <v>0</v>
      </c>
      <c r="BB60" s="43">
        <f t="shared" si="56"/>
        <v>0</v>
      </c>
      <c r="BC60" s="44">
        <f t="shared" si="57"/>
        <v>0</v>
      </c>
      <c r="BD60" s="45">
        <f t="shared" si="58"/>
        <v>0</v>
      </c>
      <c r="BE60" s="46">
        <f t="shared" si="5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52" t="s">
        <v>26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63" t="s">
        <v>32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/>
  <mergeCells count="17">
    <mergeCell ref="AE9:AE10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9"/>
    <mergeCell ref="K9:L9"/>
    <mergeCell ref="M9:N9"/>
    <mergeCell ref="B9:B10"/>
    <mergeCell ref="C9:C10"/>
    <mergeCell ref="D9:D10"/>
    <mergeCell ref="E9:F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61" r:id="rId2"/>
  <headerFooter alignWithMargins="0">
    <oddHeader>&amp;L&amp;D &amp;T&amp;C&amp;"Arial CE,Tučné"&amp;18VÝSLEDKOVÁ  LISTINA
&amp;14kategorie 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stodolova.hana@seznam.cz</cp:lastModifiedBy>
  <cp:lastPrinted>2018-02-18T14:54:28Z</cp:lastPrinted>
  <dcterms:created xsi:type="dcterms:W3CDTF">2016-01-07T14:05:16Z</dcterms:created>
  <dcterms:modified xsi:type="dcterms:W3CDTF">2018-02-18T18:37:52Z</dcterms:modified>
  <cp:category/>
  <cp:version/>
  <cp:contentType/>
  <cp:contentStatus/>
</cp:coreProperties>
</file>