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040" windowHeight="10020" tabRatio="808" activeTab="0"/>
  </bookViews>
  <sheets>
    <sheet name="2WD" sheetId="1" r:id="rId1"/>
    <sheet name="4WD" sheetId="2" r:id="rId2"/>
    <sheet name="OPEN" sheetId="3" r:id="rId3"/>
    <sheet name="formule" sheetId="4" r:id="rId4"/>
    <sheet name="24" sheetId="5" r:id="rId5"/>
    <sheet name="Bodování" sheetId="6" r:id="rId6"/>
    <sheet name="vzorový list" sheetId="7" state="hidden" r:id="rId7"/>
  </sheets>
  <definedNames>
    <definedName name="_xlnm.Print_Titles" localSheetId="4">'24'!$9:$10</definedName>
    <definedName name="_xlnm.Print_Titles" localSheetId="0">'2WD'!$9:$10</definedName>
    <definedName name="_xlnm.Print_Titles" localSheetId="1">'4WD'!$9:$10</definedName>
    <definedName name="_xlnm.Print_Titles" localSheetId="3">'formule'!$9:$10</definedName>
    <definedName name="_xlnm.Print_Titles" localSheetId="2">'OPEN'!$9:$10</definedName>
    <definedName name="_xlnm.Print_Titles" localSheetId="6">'vzorový list'!$9:$10</definedName>
    <definedName name="_xlnm.Print_Area" localSheetId="4">'24'!$B$3:$AE$69</definedName>
    <definedName name="_xlnm.Print_Area" localSheetId="0">'2WD'!$B$3:$AE$69</definedName>
    <definedName name="_xlnm.Print_Area" localSheetId="1">'4WD'!$B$3:$AE$69</definedName>
    <definedName name="_xlnm.Print_Area" localSheetId="3">'formule'!$B$3:$AE$69</definedName>
    <definedName name="_xlnm.Print_Area" localSheetId="2">'OPEN'!$B$3:$AE$69</definedName>
    <definedName name="_xlnm.Print_Area" localSheetId="6">'vzorový list'!$B$3:$AE$69</definedName>
    <definedName name="TABLE" localSheetId="4">'24'!$B$69:$B$69</definedName>
    <definedName name="TABLE" localSheetId="0">'2WD'!$B$69:$B$69</definedName>
    <definedName name="TABLE" localSheetId="1">'4WD'!$B$69:$B$69</definedName>
    <definedName name="TABLE" localSheetId="3">'formule'!$B$69:$B$69</definedName>
    <definedName name="TABLE" localSheetId="2">'OPEN'!$B$69:$B$69</definedName>
    <definedName name="TABLE" localSheetId="6">'vzorový list'!$B$69:$B$69</definedName>
  </definedNames>
  <calcPr fullCalcOnLoad="1"/>
</workbook>
</file>

<file path=xl/sharedStrings.xml><?xml version="1.0" encoding="utf-8"?>
<sst xmlns="http://schemas.openxmlformats.org/spreadsheetml/2006/main" count="617" uniqueCount="100">
  <si>
    <t>Jméno</t>
  </si>
  <si>
    <t>Poznámka:</t>
  </si>
  <si>
    <t>    </t>
  </si>
  <si>
    <t>Součet</t>
  </si>
  <si>
    <t>Pořadí</t>
  </si>
  <si>
    <t>max.</t>
  </si>
  <si>
    <t>Nezapočítáno</t>
  </si>
  <si>
    <t>Sídlo klubu</t>
  </si>
  <si>
    <t>Ročník seriálu:</t>
  </si>
  <si>
    <t>Z1</t>
  </si>
  <si>
    <t>Z2</t>
  </si>
  <si>
    <t>Z3</t>
  </si>
  <si>
    <t>Z4</t>
  </si>
  <si>
    <t>Z5</t>
  </si>
  <si>
    <t>Z6</t>
  </si>
  <si>
    <t>Z7</t>
  </si>
  <si>
    <t>Z8</t>
  </si>
  <si>
    <t>pořadí</t>
  </si>
  <si>
    <t>body</t>
  </si>
  <si>
    <t>Celkové
pořadí</t>
  </si>
  <si>
    <t>Z9</t>
  </si>
  <si>
    <t>Z10</t>
  </si>
  <si>
    <t>kolikrát</t>
  </si>
  <si>
    <t>Body</t>
  </si>
  <si>
    <t>Počet</t>
  </si>
  <si>
    <t xml:space="preserve"> - v případě stejného výsledku rozhoduje o pořadí menší součet umístění a v případě shodnosti další nejlepší umístění z nezapočítaných závodů</t>
  </si>
  <si>
    <t>závodů</t>
  </si>
  <si>
    <t xml:space="preserve"> - kritériem pro stanovení celkového pořadí je součet bodů ze šesti nejlepších umístění ze sedmi závodů</t>
  </si>
  <si>
    <t>Výsledkovou listinu sestavil:</t>
  </si>
  <si>
    <t>Stodolová Hana</t>
  </si>
  <si>
    <t xml:space="preserve">stodolova.hana@seznam.cz </t>
  </si>
  <si>
    <t>604 192 548, 605 482 324</t>
  </si>
  <si>
    <t>www.rcvizovice.wz.cz</t>
  </si>
  <si>
    <t xml:space="preserve"> </t>
  </si>
  <si>
    <t>seriál Závodů Valašského království (ZVK)</t>
  </si>
  <si>
    <t>2011-2012</t>
  </si>
  <si>
    <t>8.ročník seriálu:</t>
  </si>
  <si>
    <t>Diblík Lukáš</t>
  </si>
  <si>
    <t>Jabloňany</t>
  </si>
  <si>
    <t>Nesládek Petr</t>
  </si>
  <si>
    <t>RC E.Junkové Zlín</t>
  </si>
  <si>
    <t>Holub Libor</t>
  </si>
  <si>
    <t>RC team Rychvald</t>
  </si>
  <si>
    <t>Parák Milan</t>
  </si>
  <si>
    <t>Břeclav</t>
  </si>
  <si>
    <t>Martinec Pavel</t>
  </si>
  <si>
    <t>Halász Tomáš</t>
  </si>
  <si>
    <t>Kopřivnice</t>
  </si>
  <si>
    <t>Nesládek Mikuláš</t>
  </si>
  <si>
    <t>Halász Adam</t>
  </si>
  <si>
    <t>Maňák David</t>
  </si>
  <si>
    <t>MK Zubří</t>
  </si>
  <si>
    <t>WIP RC Vsetín</t>
  </si>
  <si>
    <t>Hájek Svaťa st.</t>
  </si>
  <si>
    <t>ALS Morava</t>
  </si>
  <si>
    <t>Hájek Svatopluk</t>
  </si>
  <si>
    <t>Jaremejko Vojtěch</t>
  </si>
  <si>
    <t>RC auta Vizovice</t>
  </si>
  <si>
    <t>Myšička Martin</t>
  </si>
  <si>
    <t>RC Polná</t>
  </si>
  <si>
    <t>Hrabec Jiří</t>
  </si>
  <si>
    <t>Hrbáček Ondřej</t>
  </si>
  <si>
    <t>RC Vsetín</t>
  </si>
  <si>
    <t>Vomlel Ondřej</t>
  </si>
  <si>
    <t>Vomlel Vladimír</t>
  </si>
  <si>
    <t>Hrbáček Pavel</t>
  </si>
  <si>
    <t>Hrnčíř Jan</t>
  </si>
  <si>
    <t>Stodola Fanán</t>
  </si>
  <si>
    <t>Schiller Marek</t>
  </si>
  <si>
    <t>Kratochvíl Martin</t>
  </si>
  <si>
    <t>Ošťádal Zdeněk</t>
  </si>
  <si>
    <t>Moravská Třebová</t>
  </si>
  <si>
    <t>Šimurda Jakub</t>
  </si>
  <si>
    <t>Novotný Pavel</t>
  </si>
  <si>
    <t>RC Zlín</t>
  </si>
  <si>
    <t>Kratochvíl Karel</t>
  </si>
  <si>
    <t>Havířov</t>
  </si>
  <si>
    <t>Brodský Tomáš</t>
  </si>
  <si>
    <t>TRF Morava</t>
  </si>
  <si>
    <t>Pykal Filip</t>
  </si>
  <si>
    <t>Stodola Fanánek</t>
  </si>
  <si>
    <t>Holásek Ladislav</t>
  </si>
  <si>
    <t>Křižek Miroslav</t>
  </si>
  <si>
    <t>Brody team</t>
  </si>
  <si>
    <t>Janoš Zdeněk</t>
  </si>
  <si>
    <t>Novotný Petr</t>
  </si>
  <si>
    <t>Pazdera Miroslav</t>
  </si>
  <si>
    <t>WIP RC Zlín</t>
  </si>
  <si>
    <t>Jaremejko Petr</t>
  </si>
  <si>
    <t xml:space="preserve"> - kritériem pro stanovení celkového pořadí je součet bodů z pěti nejlepších umístění ze sedmi závodů</t>
  </si>
  <si>
    <t>2012-2013</t>
  </si>
  <si>
    <t>Fábián Július</t>
  </si>
  <si>
    <t>SVK Velký Krtíš SK</t>
  </si>
  <si>
    <t>Novák Petr</t>
  </si>
  <si>
    <t xml:space="preserve">Halász Tomáš </t>
  </si>
  <si>
    <t>Malík Matěj</t>
  </si>
  <si>
    <t>Novák David</t>
  </si>
  <si>
    <t>Denk Petr</t>
  </si>
  <si>
    <t>Hartman Jan</t>
  </si>
  <si>
    <t>RC Sport Březí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</si>
</sst>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;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6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2"/>
      <color indexed="48"/>
      <name val="Arial CE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vertical="center"/>
      <protection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/>
    </xf>
    <xf numFmtId="2" fontId="1" fillId="5" borderId="1" xfId="0" applyNumberFormat="1" applyFont="1" applyFill="1" applyBorder="1" applyAlignment="1" applyProtection="1">
      <alignment horizontal="center" vertical="center"/>
      <protection/>
    </xf>
    <xf numFmtId="1" fontId="1" fillId="5" borderId="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 vertical="center"/>
      <protection/>
    </xf>
    <xf numFmtId="167" fontId="0" fillId="5" borderId="3" xfId="0" applyNumberFormat="1" applyFont="1" applyFill="1" applyBorder="1" applyAlignment="1" applyProtection="1">
      <alignment horizontal="center" vertical="center"/>
      <protection/>
    </xf>
    <xf numFmtId="167" fontId="0" fillId="5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67" fontId="0" fillId="2" borderId="1" xfId="0" applyNumberFormat="1" applyFont="1" applyFill="1" applyBorder="1" applyAlignment="1" applyProtection="1">
      <alignment horizontal="center" vertical="center"/>
      <protection/>
    </xf>
    <xf numFmtId="167" fontId="0" fillId="3" borderId="1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 vertical="center"/>
      <protection hidden="1"/>
    </xf>
    <xf numFmtId="0" fontId="13" fillId="0" borderId="0" xfId="0" applyFont="1" applyAlignment="1">
      <alignment/>
    </xf>
    <xf numFmtId="1" fontId="1" fillId="4" borderId="4" xfId="0" applyNumberFormat="1" applyFont="1" applyFill="1" applyBorder="1" applyAlignment="1" applyProtection="1">
      <alignment horizontal="center" vertical="center" wrapText="1"/>
      <protection/>
    </xf>
    <xf numFmtId="1" fontId="1" fillId="4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1" fontId="1" fillId="5" borderId="5" xfId="0" applyNumberFormat="1" applyFont="1" applyFill="1" applyBorder="1" applyAlignment="1" applyProtection="1">
      <alignment horizontal="center" vertical="center"/>
      <protection/>
    </xf>
    <xf numFmtId="1" fontId="1" fillId="5" borderId="6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2:BF6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125" style="15" bestFit="1" customWidth="1"/>
    <col min="28" max="28" width="5.75390625" style="17" bestFit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36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1" t="s">
        <v>19</v>
      </c>
      <c r="C9" s="81" t="s">
        <v>0</v>
      </c>
      <c r="D9" s="82" t="s">
        <v>7</v>
      </c>
      <c r="E9" s="77" t="s">
        <v>9</v>
      </c>
      <c r="F9" s="78"/>
      <c r="G9" s="79" t="s">
        <v>10</v>
      </c>
      <c r="H9" s="80"/>
      <c r="I9" s="77" t="s">
        <v>11</v>
      </c>
      <c r="J9" s="78"/>
      <c r="K9" s="79" t="s">
        <v>12</v>
      </c>
      <c r="L9" s="80"/>
      <c r="M9" s="77" t="s">
        <v>13</v>
      </c>
      <c r="N9" s="78"/>
      <c r="O9" s="79" t="s">
        <v>14</v>
      </c>
      <c r="P9" s="80"/>
      <c r="Q9" s="77" t="s">
        <v>15</v>
      </c>
      <c r="R9" s="78"/>
      <c r="S9" s="79" t="s">
        <v>16</v>
      </c>
      <c r="T9" s="80"/>
      <c r="U9" s="77" t="s">
        <v>20</v>
      </c>
      <c r="V9" s="78"/>
      <c r="W9" s="79" t="s">
        <v>21</v>
      </c>
      <c r="X9" s="80"/>
      <c r="Y9" s="73" t="s">
        <v>6</v>
      </c>
      <c r="Z9" s="74"/>
      <c r="AA9" s="73" t="s">
        <v>6</v>
      </c>
      <c r="AB9" s="74"/>
      <c r="AC9" s="75" t="s">
        <v>3</v>
      </c>
      <c r="AD9" s="76"/>
      <c r="AE9" s="71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2"/>
      <c r="C10" s="81"/>
      <c r="D10" s="82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2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14</v>
      </c>
      <c r="BE10" s="59" t="s">
        <v>26</v>
      </c>
    </row>
    <row r="11" spans="2:58" s="8" customFormat="1" ht="12.75">
      <c r="B11" s="68">
        <v>1</v>
      </c>
      <c r="C11" s="14" t="s">
        <v>37</v>
      </c>
      <c r="D11" s="13" t="s">
        <v>38</v>
      </c>
      <c r="E11" s="32">
        <v>1</v>
      </c>
      <c r="F11" s="56">
        <f>IF(E11=0,0,IF(E11="",0,LOOKUP(E11,Bodování!$A$2:$A$101,Bodování!$B$2:$B$101)))</f>
        <v>30</v>
      </c>
      <c r="G11" s="35">
        <v>1</v>
      </c>
      <c r="H11" s="57">
        <f>IF(G11=0,0,IF(G11="",0,LOOKUP(G11,Bodování!$A$2:$A$101,Bodování!$B$2:$B$101)))</f>
        <v>30</v>
      </c>
      <c r="I11" s="32">
        <v>1</v>
      </c>
      <c r="J11" s="56">
        <f>IF(I11=0,0,IF(I11="",0,LOOKUP(I11,Bodování!$A$2:$A$101,Bodování!$B$2:$B$101)))</f>
        <v>30</v>
      </c>
      <c r="K11" s="35">
        <v>1</v>
      </c>
      <c r="L11" s="57">
        <f>IF(K11=0,0,IF(K11="",0,LOOKUP(K11,Bodování!$A$2:$A$101,Bodování!$B$2:$B$101)))</f>
        <v>30</v>
      </c>
      <c r="M11" s="32">
        <v>1</v>
      </c>
      <c r="N11" s="56">
        <f>IF(M11=0,0,IF(M11="",0,LOOKUP(M11,Bodování!$A$2:$A$101,Bodování!$B$2:$B$101)))</f>
        <v>30</v>
      </c>
      <c r="O11" s="35"/>
      <c r="P11" s="57">
        <f>IF(O11=0,0,IF(O11="",0,LOOKUP(O11,Bodování!$A$2:$A$101,Bodování!$B$2:$B$101)))</f>
        <v>0</v>
      </c>
      <c r="Q11" s="32">
        <v>0</v>
      </c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>IF(BE11&lt;7,0,AQ11)</f>
        <v>0</v>
      </c>
      <c r="Z11" s="49">
        <f>IF(Y11=0,0,LOOKUP(Y11,Bodování!$A$2:$A$101,Bodování!$B$2:$B$101))</f>
        <v>0</v>
      </c>
      <c r="AA11" s="49">
        <f>IF(BE11&lt;7,0,IF(AR11&gt;1,AQ11,BC11))</f>
        <v>0</v>
      </c>
      <c r="AB11" s="49">
        <f>IF(AA11=0,0,LOOKUP(AA11,Bodování!$A$2:$A$101,Bodování!$B$2:$B$101))</f>
        <v>0</v>
      </c>
      <c r="AC11" s="50">
        <f>IF(C11&gt;0,E11+G11+I11+K11+M11+O11+Q11+S11+U11+W11-Y11-AA11,"")</f>
        <v>5</v>
      </c>
      <c r="AD11" s="51">
        <f>IF(C11&gt;0,F11+H11+J11+L11+N11+P11+R11+T11+V11+X11-Z11-AB11,"")</f>
        <v>150</v>
      </c>
      <c r="AE11" s="36">
        <v>1</v>
      </c>
      <c r="AF11" s="17"/>
      <c r="AG11" s="48">
        <f>E11</f>
        <v>1</v>
      </c>
      <c r="AH11" s="48">
        <f>G11</f>
        <v>1</v>
      </c>
      <c r="AI11" s="48">
        <f>I11</f>
        <v>1</v>
      </c>
      <c r="AJ11" s="48">
        <f>K11</f>
        <v>1</v>
      </c>
      <c r="AK11" s="48">
        <f>M11</f>
        <v>1</v>
      </c>
      <c r="AL11" s="48">
        <f>O11</f>
        <v>0</v>
      </c>
      <c r="AM11" s="48">
        <f>Q11</f>
        <v>0</v>
      </c>
      <c r="AN11" s="48">
        <f>S11</f>
        <v>0</v>
      </c>
      <c r="AO11" s="48">
        <f>U11</f>
        <v>0</v>
      </c>
      <c r="AP11" s="48">
        <f>W11</f>
        <v>0</v>
      </c>
      <c r="AQ11" s="41">
        <f>MAX(AG11:AP11)</f>
        <v>1</v>
      </c>
      <c r="AR11" s="41">
        <f>COUNTIF(AG11:AP11,AQ11)</f>
        <v>5</v>
      </c>
      <c r="AS11" s="48">
        <f>IF(AQ11=AG11,0,AG11)</f>
        <v>0</v>
      </c>
      <c r="AT11" s="48">
        <f>IF(AQ11=AH11,0,AH11)</f>
        <v>0</v>
      </c>
      <c r="AU11" s="48">
        <f>IF(AQ11=AI11,0,AI11)</f>
        <v>0</v>
      </c>
      <c r="AV11" s="48">
        <f>IF(AQ11=AJ11,0,AJ11)</f>
        <v>0</v>
      </c>
      <c r="AW11" s="48">
        <f>IF(AQ11=AK11,0,AK11)</f>
        <v>0</v>
      </c>
      <c r="AX11" s="48">
        <f>IF(AQ11=AL11,0,AL11)</f>
        <v>0</v>
      </c>
      <c r="AY11" s="48">
        <f>IF(AQ11=AM11,0,AM11)</f>
        <v>0</v>
      </c>
      <c r="AZ11" s="48">
        <f>IF(AQ11=AN11,0,AN11)</f>
        <v>0</v>
      </c>
      <c r="BA11" s="48">
        <f>IF(AQ11=AO11,0,AO11)</f>
        <v>0</v>
      </c>
      <c r="BB11" s="48">
        <f>IF(AQ11=AP11,0,AP11)</f>
        <v>0</v>
      </c>
      <c r="BC11" s="41">
        <f>MAX(AS11:BB11)</f>
        <v>0</v>
      </c>
      <c r="BD11" s="44">
        <f>IF(C11="",0,1)</f>
        <v>1</v>
      </c>
      <c r="BE11" s="58">
        <f>10-(COUNTIF(AG11:AP11,0))</f>
        <v>5</v>
      </c>
      <c r="BF11" s="58"/>
    </row>
    <row r="12" spans="2:58" s="8" customFormat="1" ht="12.75">
      <c r="B12" s="68">
        <v>11</v>
      </c>
      <c r="C12" s="14" t="s">
        <v>53</v>
      </c>
      <c r="D12" s="13" t="s">
        <v>54</v>
      </c>
      <c r="E12" s="32">
        <v>0</v>
      </c>
      <c r="F12" s="56">
        <f>IF(E12=0,0,IF(E12="",0,LOOKUP(E12,Bodování!$A$2:$A$101,Bodování!$B$2:$B$101)))</f>
        <v>0</v>
      </c>
      <c r="G12" s="35">
        <v>5</v>
      </c>
      <c r="H12" s="57">
        <f>IF(G12=0,0,IF(G12="",0,LOOKUP(G12,Bodování!$A$2:$A$101,Bodování!$B$2:$B$101)))</f>
        <v>26</v>
      </c>
      <c r="I12" s="32">
        <v>4</v>
      </c>
      <c r="J12" s="56">
        <f>IF(I12=0,0,IF(I12="",0,LOOKUP(I12,Bodování!$A$2:$A$101,Bodování!$B$2:$B$101)))</f>
        <v>27</v>
      </c>
      <c r="K12" s="35">
        <v>5</v>
      </c>
      <c r="L12" s="57">
        <f>IF(K12=0,0,IF(K12="",0,LOOKUP(K12,Bodování!$A$2:$A$101,Bodování!$B$2:$B$101)))</f>
        <v>26</v>
      </c>
      <c r="M12" s="32">
        <v>6</v>
      </c>
      <c r="N12" s="56">
        <f>IF(M12=0,0,IF(M12="",0,LOOKUP(M12,Bodování!$A$2:$A$101,Bodování!$B$2:$B$101)))</f>
        <v>25</v>
      </c>
      <c r="O12" s="35">
        <v>2</v>
      </c>
      <c r="P12" s="57">
        <f>IF(O12=0,0,IF(O12="",0,LOOKUP(O12,Bodování!$A$2:$A$101,Bodování!$B$2:$B$101)))</f>
        <v>29</v>
      </c>
      <c r="Q12" s="32">
        <v>0</v>
      </c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>IF(BE12&lt;7,0,AQ12)</f>
        <v>0</v>
      </c>
      <c r="Z12" s="49">
        <f>IF(Y12=0,0,LOOKUP(Y12,Bodování!$A$2:$A$101,Bodování!$B$2:$B$101))</f>
        <v>0</v>
      </c>
      <c r="AA12" s="49">
        <f>IF(BE12&lt;7,0,IF(AR12&gt;1,AQ12,BC12))</f>
        <v>0</v>
      </c>
      <c r="AB12" s="49">
        <f>IF(AA12=0,0,LOOKUP(AA12,Bodování!$A$2:$A$101,Bodování!$B$2:$B$101))</f>
        <v>0</v>
      </c>
      <c r="AC12" s="50">
        <f>IF(C12&gt;0,E12+G12+I12+K12+M12+O12+Q12+S12+U12+W12-Y12-AA12,"")</f>
        <v>22</v>
      </c>
      <c r="AD12" s="51">
        <f>IF(C12&gt;0,F12+H12+J12+L12+N12+P12+R12+T12+V12+X12-Z12-AB12,"")</f>
        <v>133</v>
      </c>
      <c r="AE12" s="36">
        <v>2</v>
      </c>
      <c r="AF12" s="17"/>
      <c r="AG12" s="48">
        <f>E12</f>
        <v>0</v>
      </c>
      <c r="AH12" s="48">
        <f>G12</f>
        <v>5</v>
      </c>
      <c r="AI12" s="48">
        <f>I12</f>
        <v>4</v>
      </c>
      <c r="AJ12" s="48">
        <f>K12</f>
        <v>5</v>
      </c>
      <c r="AK12" s="48">
        <f>M12</f>
        <v>6</v>
      </c>
      <c r="AL12" s="48">
        <f>O12</f>
        <v>2</v>
      </c>
      <c r="AM12" s="48">
        <f>Q12</f>
        <v>0</v>
      </c>
      <c r="AN12" s="48">
        <f>S12</f>
        <v>0</v>
      </c>
      <c r="AO12" s="48">
        <f>U12</f>
        <v>0</v>
      </c>
      <c r="AP12" s="48">
        <f>W12</f>
        <v>0</v>
      </c>
      <c r="AQ12" s="41">
        <f>MAX(AG12:AP12)</f>
        <v>6</v>
      </c>
      <c r="AR12" s="41">
        <f>COUNTIF(AG12:AP12,AQ12)</f>
        <v>1</v>
      </c>
      <c r="AS12" s="48">
        <f>IF(AQ12=AG12,0,AG12)</f>
        <v>0</v>
      </c>
      <c r="AT12" s="48">
        <f>IF(AQ12=AH12,0,AH12)</f>
        <v>5</v>
      </c>
      <c r="AU12" s="48">
        <f>IF(AQ12=AI12,0,AI12)</f>
        <v>4</v>
      </c>
      <c r="AV12" s="48">
        <f>IF(AQ12=AJ12,0,AJ12)</f>
        <v>5</v>
      </c>
      <c r="AW12" s="48">
        <f>IF(AQ12=AK12,0,AK12)</f>
        <v>0</v>
      </c>
      <c r="AX12" s="48">
        <f>IF(AQ12=AL12,0,AL12)</f>
        <v>2</v>
      </c>
      <c r="AY12" s="48">
        <f>IF(AQ12=AM12,0,AM12)</f>
        <v>0</v>
      </c>
      <c r="AZ12" s="48">
        <f>IF(AQ12=AN12,0,AN12)</f>
        <v>0</v>
      </c>
      <c r="BA12" s="48">
        <f>IF(AQ12=AO12,0,AO12)</f>
        <v>0</v>
      </c>
      <c r="BB12" s="48">
        <f>IF(AQ12=AP12,0,AP12)</f>
        <v>0</v>
      </c>
      <c r="BC12" s="41">
        <f>MAX(AS12:BB12)</f>
        <v>5</v>
      </c>
      <c r="BD12" s="44">
        <f>IF(C12="",0,1)</f>
        <v>1</v>
      </c>
      <c r="BE12" s="58">
        <f>10-(COUNTIF(AG12:AP12,0))</f>
        <v>5</v>
      </c>
      <c r="BF12" s="58"/>
    </row>
    <row r="13" spans="2:58" s="8" customFormat="1" ht="12.75">
      <c r="B13" s="68">
        <v>4</v>
      </c>
      <c r="C13" s="14" t="s">
        <v>43</v>
      </c>
      <c r="D13" s="13" t="s">
        <v>44</v>
      </c>
      <c r="E13" s="32">
        <v>4</v>
      </c>
      <c r="F13" s="56">
        <f>IF(E13=0,0,IF(E13="",0,LOOKUP(E13,Bodování!$A$2:$A$101,Bodování!$B$2:$B$101)))</f>
        <v>27</v>
      </c>
      <c r="G13" s="35">
        <v>2</v>
      </c>
      <c r="H13" s="57">
        <f>IF(G13=0,0,IF(G13="",0,LOOKUP(G13,Bodování!$A$2:$A$101,Bodování!$B$2:$B$101)))</f>
        <v>29</v>
      </c>
      <c r="I13" s="32">
        <v>3</v>
      </c>
      <c r="J13" s="56">
        <f>IF(I13=0,0,IF(I13="",0,LOOKUP(I13,Bodování!$A$2:$A$101,Bodování!$B$2:$B$101)))</f>
        <v>28</v>
      </c>
      <c r="K13" s="35">
        <v>3</v>
      </c>
      <c r="L13" s="57">
        <f>IF(K13=0,0,IF(K13="",0,LOOKUP(K13,Bodování!$A$2:$A$101,Bodování!$B$2:$B$101)))</f>
        <v>28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>
        <v>0</v>
      </c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>IF(BE13&lt;7,0,AQ13)</f>
        <v>0</v>
      </c>
      <c r="Z13" s="49">
        <f>IF(Y13=0,0,LOOKUP(Y13,Bodování!$A$2:$A$101,Bodování!$B$2:$B$101))</f>
        <v>0</v>
      </c>
      <c r="AA13" s="49">
        <f>IF(BE13&lt;7,0,IF(AR13&gt;1,AQ13,BC13))</f>
        <v>0</v>
      </c>
      <c r="AB13" s="49">
        <f>IF(AA13=0,0,LOOKUP(AA13,Bodování!$A$2:$A$101,Bodování!$B$2:$B$101))</f>
        <v>0</v>
      </c>
      <c r="AC13" s="50">
        <f>IF(C13&gt;0,E13+G13+I13+K13+M13+O13+Q13+S13+U13+W13-Y13-AA13,"")</f>
        <v>12</v>
      </c>
      <c r="AD13" s="51">
        <f>IF(C13&gt;0,F13+H13+J13+L13+N13+P13+R13+T13+V13+X13-Z13-AB13,"")</f>
        <v>112</v>
      </c>
      <c r="AE13" s="36">
        <v>3</v>
      </c>
      <c r="AF13" s="17"/>
      <c r="AG13" s="48">
        <f>E13</f>
        <v>4</v>
      </c>
      <c r="AH13" s="48">
        <f>G13</f>
        <v>2</v>
      </c>
      <c r="AI13" s="48">
        <f>I13</f>
        <v>3</v>
      </c>
      <c r="AJ13" s="48">
        <f>K13</f>
        <v>3</v>
      </c>
      <c r="AK13" s="48">
        <f>M13</f>
        <v>0</v>
      </c>
      <c r="AL13" s="48">
        <f>O13</f>
        <v>0</v>
      </c>
      <c r="AM13" s="48">
        <f>Q13</f>
        <v>0</v>
      </c>
      <c r="AN13" s="48">
        <f>S13</f>
        <v>0</v>
      </c>
      <c r="AO13" s="48">
        <f>U13</f>
        <v>0</v>
      </c>
      <c r="AP13" s="48">
        <f>W13</f>
        <v>0</v>
      </c>
      <c r="AQ13" s="41">
        <f>MAX(AG13:AP13)</f>
        <v>4</v>
      </c>
      <c r="AR13" s="41">
        <f>COUNTIF(AG13:AP13,AQ13)</f>
        <v>1</v>
      </c>
      <c r="AS13" s="48">
        <f>IF(AQ13=AG13,0,AG13)</f>
        <v>0</v>
      </c>
      <c r="AT13" s="48">
        <f>IF(AQ13=AH13,0,AH13)</f>
        <v>2</v>
      </c>
      <c r="AU13" s="48">
        <f>IF(AQ13=AI13,0,AI13)</f>
        <v>3</v>
      </c>
      <c r="AV13" s="48">
        <f>IF(AQ13=AJ13,0,AJ13)</f>
        <v>3</v>
      </c>
      <c r="AW13" s="48">
        <f>IF(AQ13=AK13,0,AK13)</f>
        <v>0</v>
      </c>
      <c r="AX13" s="48">
        <f>IF(AQ13=AL13,0,AL13)</f>
        <v>0</v>
      </c>
      <c r="AY13" s="48">
        <f>IF(AQ13=AM13,0,AM13)</f>
        <v>0</v>
      </c>
      <c r="AZ13" s="48">
        <f>IF(AQ13=AN13,0,AN13)</f>
        <v>0</v>
      </c>
      <c r="BA13" s="48">
        <f>IF(AQ13=AO13,0,AO13)</f>
        <v>0</v>
      </c>
      <c r="BB13" s="48">
        <f>IF(AQ13=AP13,0,AP13)</f>
        <v>0</v>
      </c>
      <c r="BC13" s="41">
        <f>MAX(AS13:BB13)</f>
        <v>3</v>
      </c>
      <c r="BD13" s="44">
        <f>IF(C13="",0,1)</f>
        <v>1</v>
      </c>
      <c r="BE13" s="58">
        <f>10-(COUNTIF(AG13:AP13,0))</f>
        <v>4</v>
      </c>
      <c r="BF13" s="58"/>
    </row>
    <row r="14" spans="2:58" s="8" customFormat="1" ht="12.75">
      <c r="B14" s="68">
        <v>3</v>
      </c>
      <c r="C14" s="14" t="s">
        <v>41</v>
      </c>
      <c r="D14" s="13" t="s">
        <v>42</v>
      </c>
      <c r="E14" s="32">
        <v>3</v>
      </c>
      <c r="F14" s="56">
        <f>IF(E14=0,0,IF(E14="",0,LOOKUP(E14,Bodování!$A$2:$A$101,Bodování!$B$2:$B$101)))</f>
        <v>28</v>
      </c>
      <c r="G14" s="35">
        <v>6</v>
      </c>
      <c r="H14" s="57">
        <f>IF(G14=0,0,IF(G14="",0,LOOKUP(G14,Bodování!$A$2:$A$101,Bodování!$B$2:$B$101)))</f>
        <v>25</v>
      </c>
      <c r="I14" s="32">
        <v>2</v>
      </c>
      <c r="J14" s="56">
        <f>IF(I14=0,0,IF(I14="",0,LOOKUP(I14,Bodování!$A$2:$A$101,Bodování!$B$2:$B$101)))</f>
        <v>29</v>
      </c>
      <c r="K14" s="35">
        <v>2</v>
      </c>
      <c r="L14" s="57">
        <f>IF(K14=0,0,IF(K14="",0,LOOKUP(K14,Bodování!$A$2:$A$101,Bodování!$B$2:$B$101)))</f>
        <v>29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>
        <v>0</v>
      </c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>IF(BE14&lt;7,0,AQ14)</f>
        <v>0</v>
      </c>
      <c r="Z14" s="49">
        <f>IF(Y14=0,0,LOOKUP(Y14,Bodování!$A$2:$A$101,Bodování!$B$2:$B$101))</f>
        <v>0</v>
      </c>
      <c r="AA14" s="49">
        <f>IF(BE14&lt;7,0,IF(AR14&gt;1,AQ14,BC14))</f>
        <v>0</v>
      </c>
      <c r="AB14" s="49">
        <f>IF(AA14=0,0,LOOKUP(AA14,Bodování!$A$2:$A$101,Bodování!$B$2:$B$101))</f>
        <v>0</v>
      </c>
      <c r="AC14" s="50">
        <f>IF(C14&gt;0,E14+G14+I14+K14+M14+O14+Q14+S14+U14+W14-Y14-AA14,"")</f>
        <v>13</v>
      </c>
      <c r="AD14" s="51">
        <f>IF(C14&gt;0,F14+H14+J14+L14+N14+P14+R14+T14+V14+X14-Z14-AB14,"")</f>
        <v>111</v>
      </c>
      <c r="AE14" s="36">
        <v>4</v>
      </c>
      <c r="AF14" s="17"/>
      <c r="AG14" s="48">
        <f>E14</f>
        <v>3</v>
      </c>
      <c r="AH14" s="48">
        <f>G14</f>
        <v>6</v>
      </c>
      <c r="AI14" s="48">
        <f>I14</f>
        <v>2</v>
      </c>
      <c r="AJ14" s="48">
        <f>K14</f>
        <v>2</v>
      </c>
      <c r="AK14" s="48">
        <f>M14</f>
        <v>0</v>
      </c>
      <c r="AL14" s="48">
        <f>O14</f>
        <v>0</v>
      </c>
      <c r="AM14" s="48">
        <f>Q14</f>
        <v>0</v>
      </c>
      <c r="AN14" s="48">
        <f>S14</f>
        <v>0</v>
      </c>
      <c r="AO14" s="48">
        <f>U14</f>
        <v>0</v>
      </c>
      <c r="AP14" s="48">
        <f>W14</f>
        <v>0</v>
      </c>
      <c r="AQ14" s="41">
        <f>MAX(AG14:AP14)</f>
        <v>6</v>
      </c>
      <c r="AR14" s="41">
        <f>COUNTIF(AG14:AP14,AQ14)</f>
        <v>1</v>
      </c>
      <c r="AS14" s="48">
        <f>IF(AQ14=AG14,0,AG14)</f>
        <v>3</v>
      </c>
      <c r="AT14" s="48">
        <f>IF(AQ14=AH14,0,AH14)</f>
        <v>0</v>
      </c>
      <c r="AU14" s="48">
        <f>IF(AQ14=AI14,0,AI14)</f>
        <v>2</v>
      </c>
      <c r="AV14" s="48">
        <f>IF(AQ14=AJ14,0,AJ14)</f>
        <v>2</v>
      </c>
      <c r="AW14" s="48">
        <f>IF(AQ14=AK14,0,AK14)</f>
        <v>0</v>
      </c>
      <c r="AX14" s="48">
        <f>IF(AQ14=AL14,0,AL14)</f>
        <v>0</v>
      </c>
      <c r="AY14" s="48">
        <f>IF(AQ14=AM14,0,AM14)</f>
        <v>0</v>
      </c>
      <c r="AZ14" s="48">
        <f>IF(AQ14=AN14,0,AN14)</f>
        <v>0</v>
      </c>
      <c r="BA14" s="48">
        <f>IF(AQ14=AO14,0,AO14)</f>
        <v>0</v>
      </c>
      <c r="BB14" s="48">
        <f>IF(AQ14=AP14,0,AP14)</f>
        <v>0</v>
      </c>
      <c r="BC14" s="41">
        <f>MAX(AS14:BB14)</f>
        <v>3</v>
      </c>
      <c r="BD14" s="44">
        <f>IF(C14="",0,1)</f>
        <v>1</v>
      </c>
      <c r="BE14" s="58">
        <f>10-(COUNTIF(AG14:AP14,0))</f>
        <v>4</v>
      </c>
      <c r="BF14" s="58"/>
    </row>
    <row r="15" spans="2:58" s="8" customFormat="1" ht="12.75">
      <c r="B15" s="68">
        <v>2</v>
      </c>
      <c r="C15" s="14" t="s">
        <v>39</v>
      </c>
      <c r="D15" s="13" t="s">
        <v>40</v>
      </c>
      <c r="E15" s="32">
        <v>2</v>
      </c>
      <c r="F15" s="56">
        <f>IF(E15=0,0,IF(E15="",0,LOOKUP(E15,Bodování!$A$2:$A$101,Bodování!$B$2:$B$101)))</f>
        <v>29</v>
      </c>
      <c r="G15" s="35">
        <v>0</v>
      </c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>
        <v>2</v>
      </c>
      <c r="N15" s="56">
        <f>IF(M15=0,0,IF(M15="",0,LOOKUP(M15,Bodování!$A$2:$A$101,Bodování!$B$2:$B$101)))</f>
        <v>29</v>
      </c>
      <c r="O15" s="35">
        <v>1</v>
      </c>
      <c r="P15" s="57">
        <f>IF(O15=0,0,IF(O15="",0,LOOKUP(O15,Bodování!$A$2:$A$101,Bodování!$B$2:$B$101)))</f>
        <v>30</v>
      </c>
      <c r="Q15" s="32">
        <v>0</v>
      </c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>IF(BE15&lt;7,0,AQ15)</f>
        <v>0</v>
      </c>
      <c r="Z15" s="49">
        <f>IF(Y15=0,0,LOOKUP(Y15,Bodování!$A$2:$A$101,Bodování!$B$2:$B$101))</f>
        <v>0</v>
      </c>
      <c r="AA15" s="49">
        <f>IF(BE15&lt;7,0,IF(AR15&gt;1,AQ15,BC15))</f>
        <v>0</v>
      </c>
      <c r="AB15" s="49">
        <f>IF(AA15=0,0,LOOKUP(AA15,Bodování!$A$2:$A$101,Bodování!$B$2:$B$101))</f>
        <v>0</v>
      </c>
      <c r="AC15" s="50">
        <f>IF(C15&gt;0,E15+G15+I15+K15+M15+O15+Q15+S15+U15+W15-Y15-AA15,"")</f>
        <v>5</v>
      </c>
      <c r="AD15" s="51">
        <f>IF(C15&gt;0,F15+H15+J15+L15+N15+P15+R15+T15+V15+X15-Z15-AB15,"")</f>
        <v>88</v>
      </c>
      <c r="AE15" s="36">
        <v>5</v>
      </c>
      <c r="AF15" s="17"/>
      <c r="AG15" s="48">
        <f>E15</f>
        <v>2</v>
      </c>
      <c r="AH15" s="48">
        <f>G15</f>
        <v>0</v>
      </c>
      <c r="AI15" s="48">
        <f>I15</f>
        <v>0</v>
      </c>
      <c r="AJ15" s="48">
        <f>K15</f>
        <v>0</v>
      </c>
      <c r="AK15" s="48">
        <f>M15</f>
        <v>2</v>
      </c>
      <c r="AL15" s="48">
        <f>O15</f>
        <v>1</v>
      </c>
      <c r="AM15" s="48">
        <f>Q15</f>
        <v>0</v>
      </c>
      <c r="AN15" s="48">
        <f>S15</f>
        <v>0</v>
      </c>
      <c r="AO15" s="48">
        <f>U15</f>
        <v>0</v>
      </c>
      <c r="AP15" s="48">
        <f>W15</f>
        <v>0</v>
      </c>
      <c r="AQ15" s="41">
        <f>MAX(AG15:AP15)</f>
        <v>2</v>
      </c>
      <c r="AR15" s="41">
        <f>COUNTIF(AG15:AP15,AQ15)</f>
        <v>2</v>
      </c>
      <c r="AS15" s="48">
        <f>IF(AQ15=AG15,0,AG15)</f>
        <v>0</v>
      </c>
      <c r="AT15" s="48">
        <f>IF(AQ15=AH15,0,AH15)</f>
        <v>0</v>
      </c>
      <c r="AU15" s="48">
        <f>IF(AQ15=AI15,0,AI15)</f>
        <v>0</v>
      </c>
      <c r="AV15" s="48">
        <f>IF(AQ15=AJ15,0,AJ15)</f>
        <v>0</v>
      </c>
      <c r="AW15" s="48">
        <f>IF(AQ15=AK15,0,AK15)</f>
        <v>0</v>
      </c>
      <c r="AX15" s="48">
        <f>IF(AQ15=AL15,0,AL15)</f>
        <v>1</v>
      </c>
      <c r="AY15" s="48">
        <f>IF(AQ15=AM15,0,AM15)</f>
        <v>0</v>
      </c>
      <c r="AZ15" s="48">
        <f>IF(AQ15=AN15,0,AN15)</f>
        <v>0</v>
      </c>
      <c r="BA15" s="48">
        <f>IF(AQ15=AO15,0,AO15)</f>
        <v>0</v>
      </c>
      <c r="BB15" s="48">
        <f>IF(AQ15=AP15,0,AP15)</f>
        <v>0</v>
      </c>
      <c r="BC15" s="41">
        <f>MAX(AS15:BB15)</f>
        <v>1</v>
      </c>
      <c r="BD15" s="44">
        <f>IF(C15="",0,1)</f>
        <v>1</v>
      </c>
      <c r="BE15" s="58">
        <f>10-(COUNTIF(AG15:AP15,0))</f>
        <v>3</v>
      </c>
      <c r="BF15" s="58"/>
    </row>
    <row r="16" spans="2:58" s="8" customFormat="1" ht="12.75">
      <c r="B16" s="68">
        <v>5</v>
      </c>
      <c r="C16" s="14" t="s">
        <v>45</v>
      </c>
      <c r="D16" s="13" t="s">
        <v>40</v>
      </c>
      <c r="E16" s="32">
        <v>5</v>
      </c>
      <c r="F16" s="56">
        <f>IF(E16=0,0,IF(E16="",0,LOOKUP(E16,Bodování!$A$2:$A$101,Bodování!$B$2:$B$101)))</f>
        <v>26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>
        <v>4</v>
      </c>
      <c r="N16" s="56">
        <f>IF(M16=0,0,IF(M16="",0,LOOKUP(M16,Bodování!$A$2:$A$101,Bodování!$B$2:$B$101)))</f>
        <v>27</v>
      </c>
      <c r="O16" s="35">
        <v>3</v>
      </c>
      <c r="P16" s="57">
        <f>IF(O16=0,0,IF(O16="",0,LOOKUP(O16,Bodování!$A$2:$A$101,Bodování!$B$2:$B$101)))</f>
        <v>28</v>
      </c>
      <c r="Q16" s="32">
        <v>0</v>
      </c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>IF(BE16&lt;7,0,AQ16)</f>
        <v>0</v>
      </c>
      <c r="Z16" s="49">
        <f>IF(Y16=0,0,LOOKUP(Y16,Bodování!$A$2:$A$101,Bodování!$B$2:$B$101))</f>
        <v>0</v>
      </c>
      <c r="AA16" s="49">
        <f>IF(BE16&lt;7,0,IF(AR16&gt;1,AQ16,BC16))</f>
        <v>0</v>
      </c>
      <c r="AB16" s="49">
        <f>IF(AA16=0,0,LOOKUP(AA16,Bodování!$A$2:$A$101,Bodování!$B$2:$B$101))</f>
        <v>0</v>
      </c>
      <c r="AC16" s="50">
        <f>IF(C16&gt;0,E16+G16+I16+K16+M16+O16+Q16+S16+U16+W16-Y16-AA16,"")</f>
        <v>12</v>
      </c>
      <c r="AD16" s="51">
        <f>IF(C16&gt;0,F16+H16+J16+L16+N16+P16+R16+T16+V16+X16-Z16-AB16,"")</f>
        <v>81</v>
      </c>
      <c r="AE16" s="36">
        <v>6</v>
      </c>
      <c r="AF16" s="17"/>
      <c r="AG16" s="48">
        <f>E16</f>
        <v>5</v>
      </c>
      <c r="AH16" s="48">
        <f>G16</f>
        <v>0</v>
      </c>
      <c r="AI16" s="48">
        <f>I16</f>
        <v>0</v>
      </c>
      <c r="AJ16" s="48">
        <f>K16</f>
        <v>0</v>
      </c>
      <c r="AK16" s="48">
        <f>M16</f>
        <v>4</v>
      </c>
      <c r="AL16" s="48">
        <f>O16</f>
        <v>3</v>
      </c>
      <c r="AM16" s="48">
        <f>Q16</f>
        <v>0</v>
      </c>
      <c r="AN16" s="48">
        <f>S16</f>
        <v>0</v>
      </c>
      <c r="AO16" s="48">
        <f>U16</f>
        <v>0</v>
      </c>
      <c r="AP16" s="48">
        <f>W16</f>
        <v>0</v>
      </c>
      <c r="AQ16" s="41">
        <f>MAX(AG16:AP16)</f>
        <v>5</v>
      </c>
      <c r="AR16" s="41">
        <f>COUNTIF(AG16:AP16,AQ16)</f>
        <v>1</v>
      </c>
      <c r="AS16" s="48">
        <f>IF(AQ16=AG16,0,AG16)</f>
        <v>0</v>
      </c>
      <c r="AT16" s="48">
        <f>IF(AQ16=AH16,0,AH16)</f>
        <v>0</v>
      </c>
      <c r="AU16" s="48">
        <f>IF(AQ16=AI16,0,AI16)</f>
        <v>0</v>
      </c>
      <c r="AV16" s="48">
        <f>IF(AQ16=AJ16,0,AJ16)</f>
        <v>0</v>
      </c>
      <c r="AW16" s="48">
        <f>IF(AQ16=AK16,0,AK16)</f>
        <v>4</v>
      </c>
      <c r="AX16" s="48">
        <f>IF(AQ16=AL16,0,AL16)</f>
        <v>3</v>
      </c>
      <c r="AY16" s="48">
        <f>IF(AQ16=AM16,0,AM16)</f>
        <v>0</v>
      </c>
      <c r="AZ16" s="48">
        <f>IF(AQ16=AN16,0,AN16)</f>
        <v>0</v>
      </c>
      <c r="BA16" s="48">
        <f>IF(AQ16=AO16,0,AO16)</f>
        <v>0</v>
      </c>
      <c r="BB16" s="48">
        <f>IF(AQ16=AP16,0,AP16)</f>
        <v>0</v>
      </c>
      <c r="BC16" s="41">
        <f>MAX(AS16:BB16)</f>
        <v>4</v>
      </c>
      <c r="BD16" s="44">
        <f>IF(C16="",0,1)</f>
        <v>1</v>
      </c>
      <c r="BE16" s="58">
        <f>10-(COUNTIF(AG16:AP16,0))</f>
        <v>3</v>
      </c>
      <c r="BF16" s="58"/>
    </row>
    <row r="17" spans="2:58" s="8" customFormat="1" ht="12.75">
      <c r="B17" s="68">
        <v>7</v>
      </c>
      <c r="C17" s="14" t="s">
        <v>48</v>
      </c>
      <c r="D17" s="13" t="s">
        <v>40</v>
      </c>
      <c r="E17" s="32">
        <v>7</v>
      </c>
      <c r="F17" s="56">
        <f>IF(E17=0,0,IF(E17="",0,LOOKUP(E17,Bodování!$A$2:$A$101,Bodování!$B$2:$B$101)))</f>
        <v>24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>
        <v>3</v>
      </c>
      <c r="N17" s="56">
        <f>IF(M17=0,0,IF(M17="",0,LOOKUP(M17,Bodování!$A$2:$A$101,Bodování!$B$2:$B$101)))</f>
        <v>28</v>
      </c>
      <c r="O17" s="35">
        <v>4</v>
      </c>
      <c r="P17" s="57">
        <f>IF(O17=0,0,IF(O17="",0,LOOKUP(O17,Bodování!$A$2:$A$101,Bodování!$B$2:$B$101)))</f>
        <v>27</v>
      </c>
      <c r="Q17" s="32">
        <v>0</v>
      </c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>IF(BE17&lt;7,0,AQ17)</f>
        <v>0</v>
      </c>
      <c r="Z17" s="49">
        <f>IF(Y17=0,0,LOOKUP(Y17,Bodování!$A$2:$A$101,Bodování!$B$2:$B$101))</f>
        <v>0</v>
      </c>
      <c r="AA17" s="49">
        <f>IF(BE17&lt;7,0,IF(AR17&gt;1,AQ17,BC17))</f>
        <v>0</v>
      </c>
      <c r="AB17" s="49">
        <f>IF(AA17=0,0,LOOKUP(AA17,Bodování!$A$2:$A$101,Bodování!$B$2:$B$101))</f>
        <v>0</v>
      </c>
      <c r="AC17" s="50">
        <f>IF(C17&gt;0,E17+G17+I17+K17+M17+O17+Q17+S17+U17+W17-Y17-AA17,"")</f>
        <v>14</v>
      </c>
      <c r="AD17" s="51">
        <f>IF(C17&gt;0,F17+H17+J17+L17+N17+P17+R17+T17+V17+X17-Z17-AB17,"")</f>
        <v>79</v>
      </c>
      <c r="AE17" s="36">
        <v>7</v>
      </c>
      <c r="AF17" s="17"/>
      <c r="AG17" s="48">
        <f>E17</f>
        <v>7</v>
      </c>
      <c r="AH17" s="48">
        <f>G17</f>
        <v>0</v>
      </c>
      <c r="AI17" s="48">
        <f>I17</f>
        <v>0</v>
      </c>
      <c r="AJ17" s="48">
        <f>K17</f>
        <v>0</v>
      </c>
      <c r="AK17" s="48">
        <f>M17</f>
        <v>3</v>
      </c>
      <c r="AL17" s="48">
        <f>O17</f>
        <v>4</v>
      </c>
      <c r="AM17" s="48">
        <f>Q17</f>
        <v>0</v>
      </c>
      <c r="AN17" s="48">
        <f>S17</f>
        <v>0</v>
      </c>
      <c r="AO17" s="48">
        <f>U17</f>
        <v>0</v>
      </c>
      <c r="AP17" s="48">
        <f>W17</f>
        <v>0</v>
      </c>
      <c r="AQ17" s="41">
        <f>MAX(AG17:AP17)</f>
        <v>7</v>
      </c>
      <c r="AR17" s="41">
        <f>COUNTIF(AG17:AP17,AQ17)</f>
        <v>1</v>
      </c>
      <c r="AS17" s="48">
        <f>IF(AQ17=AG17,0,AG17)</f>
        <v>0</v>
      </c>
      <c r="AT17" s="48">
        <f>IF(AQ17=AH17,0,AH17)</f>
        <v>0</v>
      </c>
      <c r="AU17" s="48">
        <f>IF(AQ17=AI17,0,AI17)</f>
        <v>0</v>
      </c>
      <c r="AV17" s="48">
        <f>IF(AQ17=AJ17,0,AJ17)</f>
        <v>0</v>
      </c>
      <c r="AW17" s="48">
        <f>IF(AQ17=AK17,0,AK17)</f>
        <v>3</v>
      </c>
      <c r="AX17" s="48">
        <f>IF(AQ17=AL17,0,AL17)</f>
        <v>4</v>
      </c>
      <c r="AY17" s="48">
        <f>IF(AQ17=AM17,0,AM17)</f>
        <v>0</v>
      </c>
      <c r="AZ17" s="48">
        <f>IF(AQ17=AN17,0,AN17)</f>
        <v>0</v>
      </c>
      <c r="BA17" s="48">
        <f>IF(AQ17=AO17,0,AO17)</f>
        <v>0</v>
      </c>
      <c r="BB17" s="48">
        <f>IF(AQ17=AP17,0,AP17)</f>
        <v>0</v>
      </c>
      <c r="BC17" s="41">
        <f>MAX(AS17:BB17)</f>
        <v>4</v>
      </c>
      <c r="BD17" s="44">
        <f>IF(C17="",0,1)</f>
        <v>1</v>
      </c>
      <c r="BE17" s="58">
        <f>10-(COUNTIF(AG17:AP17,0))</f>
        <v>3</v>
      </c>
      <c r="BF17" s="58"/>
    </row>
    <row r="18" spans="2:58" s="8" customFormat="1" ht="12.75">
      <c r="B18" s="68">
        <v>9</v>
      </c>
      <c r="C18" s="14" t="s">
        <v>50</v>
      </c>
      <c r="D18" s="13" t="s">
        <v>51</v>
      </c>
      <c r="E18" s="32">
        <v>0</v>
      </c>
      <c r="F18" s="56">
        <f>IF(E18=0,0,IF(E18="",0,LOOKUP(E18,Bodování!$A$2:$A$101,Bodování!$B$2:$B$101)))</f>
        <v>0</v>
      </c>
      <c r="G18" s="35">
        <v>3</v>
      </c>
      <c r="H18" s="57">
        <f>IF(G18=0,0,IF(G18="",0,LOOKUP(G18,Bodování!$A$2:$A$101,Bodování!$B$2:$B$101)))</f>
        <v>28</v>
      </c>
      <c r="I18" s="32">
        <v>5</v>
      </c>
      <c r="J18" s="56">
        <f>IF(I18=0,0,IF(I18="",0,LOOKUP(I18,Bodování!$A$2:$A$101,Bodování!$B$2:$B$101)))</f>
        <v>26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>IF(BE18&lt;7,0,AQ18)</f>
        <v>0</v>
      </c>
      <c r="Z18" s="49">
        <f>IF(Y18=0,0,LOOKUP(Y18,Bodování!$A$2:$A$101,Bodování!$B$2:$B$101))</f>
        <v>0</v>
      </c>
      <c r="AA18" s="49">
        <f>IF(BE18&lt;7,0,IF(AR18&gt;1,AQ18,BC18))</f>
        <v>0</v>
      </c>
      <c r="AB18" s="49">
        <f>IF(AA18=0,0,LOOKUP(AA18,Bodování!$A$2:$A$101,Bodování!$B$2:$B$101))</f>
        <v>0</v>
      </c>
      <c r="AC18" s="50">
        <f>IF(C18&gt;0,E18+G18+I18+K18+M18+O18+Q18+S18+U18+W18-Y18-AA18,"")</f>
        <v>8</v>
      </c>
      <c r="AD18" s="51">
        <f>IF(C18&gt;0,F18+H18+J18+L18+N18+P18+R18+T18+V18+X18-Z18-AB18,"")</f>
        <v>54</v>
      </c>
      <c r="AE18" s="36">
        <v>8</v>
      </c>
      <c r="AF18" s="17"/>
      <c r="AG18" s="48">
        <f>E18</f>
        <v>0</v>
      </c>
      <c r="AH18" s="48">
        <f>G18</f>
        <v>3</v>
      </c>
      <c r="AI18" s="48">
        <f>I18</f>
        <v>5</v>
      </c>
      <c r="AJ18" s="48">
        <f>K18</f>
        <v>0</v>
      </c>
      <c r="AK18" s="48">
        <f>M18</f>
        <v>0</v>
      </c>
      <c r="AL18" s="48">
        <f>O18</f>
        <v>0</v>
      </c>
      <c r="AM18" s="48">
        <f>Q18</f>
        <v>0</v>
      </c>
      <c r="AN18" s="48">
        <f>S18</f>
        <v>0</v>
      </c>
      <c r="AO18" s="48">
        <f>U18</f>
        <v>0</v>
      </c>
      <c r="AP18" s="48">
        <f>W18</f>
        <v>0</v>
      </c>
      <c r="AQ18" s="41">
        <f>MAX(AG18:AP18)</f>
        <v>5</v>
      </c>
      <c r="AR18" s="41">
        <f>COUNTIF(AG18:AP18,AQ18)</f>
        <v>1</v>
      </c>
      <c r="AS18" s="48">
        <f>IF(AQ18=AG18,0,AG18)</f>
        <v>0</v>
      </c>
      <c r="AT18" s="48">
        <f>IF(AQ18=AH18,0,AH18)</f>
        <v>3</v>
      </c>
      <c r="AU18" s="48">
        <f>IF(AQ18=AI18,0,AI18)</f>
        <v>0</v>
      </c>
      <c r="AV18" s="48">
        <f>IF(AQ18=AJ18,0,AJ18)</f>
        <v>0</v>
      </c>
      <c r="AW18" s="48">
        <f>IF(AQ18=AK18,0,AK18)</f>
        <v>0</v>
      </c>
      <c r="AX18" s="48">
        <f>IF(AQ18=AL18,0,AL18)</f>
        <v>0</v>
      </c>
      <c r="AY18" s="48">
        <f>IF(AQ18=AM18,0,AM18)</f>
        <v>0</v>
      </c>
      <c r="AZ18" s="48">
        <f>IF(AQ18=AN18,0,AN18)</f>
        <v>0</v>
      </c>
      <c r="BA18" s="48">
        <f>IF(AQ18=AO18,0,AO18)</f>
        <v>0</v>
      </c>
      <c r="BB18" s="48">
        <f>IF(AQ18=AP18,0,AP18)</f>
        <v>0</v>
      </c>
      <c r="BC18" s="41">
        <f>MAX(AS18:BB18)</f>
        <v>3</v>
      </c>
      <c r="BD18" s="44">
        <f>IF(C18="",0,1)</f>
        <v>1</v>
      </c>
      <c r="BE18" s="58">
        <f>10-(COUNTIF(AG18:AP18,0))</f>
        <v>2</v>
      </c>
      <c r="BF18" s="58"/>
    </row>
    <row r="19" spans="2:58" s="8" customFormat="1" ht="12.75">
      <c r="B19" s="68">
        <v>10</v>
      </c>
      <c r="C19" s="14" t="s">
        <v>86</v>
      </c>
      <c r="D19" s="13" t="s">
        <v>52</v>
      </c>
      <c r="E19" s="32">
        <v>0</v>
      </c>
      <c r="F19" s="56">
        <f>IF(E19=0,0,IF(E19="",0,LOOKUP(E19,Bodování!$A$2:$A$101,Bodování!$B$2:$B$101)))</f>
        <v>0</v>
      </c>
      <c r="G19" s="35">
        <v>4</v>
      </c>
      <c r="H19" s="57">
        <f>IF(G19=0,0,IF(G19="",0,LOOKUP(G19,Bodování!$A$2:$A$101,Bodování!$B$2:$B$101)))</f>
        <v>27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>
        <v>5</v>
      </c>
      <c r="N19" s="56">
        <f>IF(M19=0,0,IF(M19="",0,LOOKUP(M19,Bodování!$A$2:$A$101,Bodování!$B$2:$B$101)))</f>
        <v>26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>IF(BE19&lt;7,0,AQ19)</f>
        <v>0</v>
      </c>
      <c r="Z19" s="49">
        <f>IF(Y19=0,0,LOOKUP(Y19,Bodování!$A$2:$A$101,Bodování!$B$2:$B$101))</f>
        <v>0</v>
      </c>
      <c r="AA19" s="49">
        <f>IF(BE19&lt;7,0,IF(AR19&gt;1,AQ19,BC19))</f>
        <v>0</v>
      </c>
      <c r="AB19" s="49">
        <f>IF(AA19=0,0,LOOKUP(AA19,Bodování!$A$2:$A$101,Bodování!$B$2:$B$101))</f>
        <v>0</v>
      </c>
      <c r="AC19" s="50">
        <f>IF(C19&gt;0,E19+G19+I19+K19+M19+O19+Q19+S19+U19+W19-Y19-AA19,"")</f>
        <v>9</v>
      </c>
      <c r="AD19" s="51">
        <f>IF(C19&gt;0,F19+H19+J19+L19+N19+P19+R19+T19+V19+X19-Z19-AB19,"")</f>
        <v>53</v>
      </c>
      <c r="AE19" s="36">
        <v>9</v>
      </c>
      <c r="AF19" s="17"/>
      <c r="AG19" s="48">
        <f>E19</f>
        <v>0</v>
      </c>
      <c r="AH19" s="48">
        <f>G19</f>
        <v>4</v>
      </c>
      <c r="AI19" s="48">
        <f>I19</f>
        <v>0</v>
      </c>
      <c r="AJ19" s="48">
        <f>K19</f>
        <v>0</v>
      </c>
      <c r="AK19" s="48">
        <f>M19</f>
        <v>5</v>
      </c>
      <c r="AL19" s="48">
        <f>O19</f>
        <v>0</v>
      </c>
      <c r="AM19" s="48">
        <f>Q19</f>
        <v>0</v>
      </c>
      <c r="AN19" s="48">
        <f>S19</f>
        <v>0</v>
      </c>
      <c r="AO19" s="48">
        <f>U19</f>
        <v>0</v>
      </c>
      <c r="AP19" s="48">
        <f>W19</f>
        <v>0</v>
      </c>
      <c r="AQ19" s="41">
        <f>MAX(AG19:AP19)</f>
        <v>5</v>
      </c>
      <c r="AR19" s="41">
        <f>COUNTIF(AG19:AP19,AQ19)</f>
        <v>1</v>
      </c>
      <c r="AS19" s="48">
        <f>IF(AQ19=AG19,0,AG19)</f>
        <v>0</v>
      </c>
      <c r="AT19" s="48">
        <f>IF(AQ19=AH19,0,AH19)</f>
        <v>4</v>
      </c>
      <c r="AU19" s="48">
        <f>IF(AQ19=AI19,0,AI19)</f>
        <v>0</v>
      </c>
      <c r="AV19" s="48">
        <f>IF(AQ19=AJ19,0,AJ19)</f>
        <v>0</v>
      </c>
      <c r="AW19" s="48">
        <f>IF(AQ19=AK19,0,AK19)</f>
        <v>0</v>
      </c>
      <c r="AX19" s="48">
        <f>IF(AQ19=AL19,0,AL19)</f>
        <v>0</v>
      </c>
      <c r="AY19" s="48">
        <f>IF(AQ19=AM19,0,AM19)</f>
        <v>0</v>
      </c>
      <c r="AZ19" s="48">
        <f>IF(AQ19=AN19,0,AN19)</f>
        <v>0</v>
      </c>
      <c r="BA19" s="48">
        <f>IF(AQ19=AO19,0,AO19)</f>
        <v>0</v>
      </c>
      <c r="BB19" s="48">
        <f>IF(AQ19=AP19,0,AP19)</f>
        <v>0</v>
      </c>
      <c r="BC19" s="41">
        <f>MAX(AS19:BB19)</f>
        <v>4</v>
      </c>
      <c r="BD19" s="44">
        <f>IF(C19="",0,1)</f>
        <v>1</v>
      </c>
      <c r="BE19" s="58">
        <f>10-(COUNTIF(AG19:AP19,0))</f>
        <v>2</v>
      </c>
      <c r="BF19" s="58"/>
    </row>
    <row r="20" spans="2:58" s="8" customFormat="1" ht="12.75">
      <c r="B20" s="68">
        <v>14</v>
      </c>
      <c r="C20" s="14" t="s">
        <v>91</v>
      </c>
      <c r="D20" s="13" t="s">
        <v>92</v>
      </c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>
        <v>4</v>
      </c>
      <c r="L20" s="57">
        <f>IF(K20=0,0,IF(K20="",0,LOOKUP(K20,Bodování!$A$2:$A$101,Bodování!$B$2:$B$101)))</f>
        <v>27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>IF(BE20&lt;7,0,AQ20)</f>
        <v>0</v>
      </c>
      <c r="Z20" s="49">
        <f>IF(Y20=0,0,LOOKUP(Y20,Bodování!$A$2:$A$101,Bodování!$B$2:$B$101))</f>
        <v>0</v>
      </c>
      <c r="AA20" s="49">
        <f>IF(BE20&lt;7,0,IF(AR20&gt;1,AQ20,BC20))</f>
        <v>0</v>
      </c>
      <c r="AB20" s="49">
        <f>IF(AA20=0,0,LOOKUP(AA20,Bodování!$A$2:$A$101,Bodování!$B$2:$B$101))</f>
        <v>0</v>
      </c>
      <c r="AC20" s="50">
        <f>IF(C20&gt;0,E20+G20+I20+K20+M20+O20+Q20+S20+U20+W20-Y20-AA20,"")</f>
        <v>4</v>
      </c>
      <c r="AD20" s="51">
        <f>IF(C20&gt;0,F20+H20+J20+L20+N20+P20+R20+T20+V20+X20-Z20-AB20,"")</f>
        <v>27</v>
      </c>
      <c r="AE20" s="36">
        <v>10</v>
      </c>
      <c r="AF20" s="17"/>
      <c r="AG20" s="48">
        <f>E20</f>
        <v>0</v>
      </c>
      <c r="AH20" s="48">
        <f>G20</f>
        <v>0</v>
      </c>
      <c r="AI20" s="48">
        <f>I20</f>
        <v>0</v>
      </c>
      <c r="AJ20" s="48">
        <f>K20</f>
        <v>4</v>
      </c>
      <c r="AK20" s="48">
        <f>M20</f>
        <v>0</v>
      </c>
      <c r="AL20" s="48">
        <f>O20</f>
        <v>0</v>
      </c>
      <c r="AM20" s="48">
        <f>Q20</f>
        <v>0</v>
      </c>
      <c r="AN20" s="48">
        <f>S20</f>
        <v>0</v>
      </c>
      <c r="AO20" s="48">
        <f>U20</f>
        <v>0</v>
      </c>
      <c r="AP20" s="48">
        <f>W20</f>
        <v>0</v>
      </c>
      <c r="AQ20" s="41">
        <f>MAX(AG20:AP20)</f>
        <v>4</v>
      </c>
      <c r="AR20" s="41">
        <f>COUNTIF(AG20:AP20,AQ20)</f>
        <v>1</v>
      </c>
      <c r="AS20" s="48">
        <f>IF(AQ20=AG20,0,AG20)</f>
        <v>0</v>
      </c>
      <c r="AT20" s="48">
        <f>IF(AQ20=AH20,0,AH20)</f>
        <v>0</v>
      </c>
      <c r="AU20" s="48">
        <f>IF(AQ20=AI20,0,AI20)</f>
        <v>0</v>
      </c>
      <c r="AV20" s="48">
        <f>IF(AQ20=AJ20,0,AJ20)</f>
        <v>0</v>
      </c>
      <c r="AW20" s="48">
        <f>IF(AQ20=AK20,0,AK20)</f>
        <v>0</v>
      </c>
      <c r="AX20" s="48">
        <f>IF(AQ20=AL20,0,AL20)</f>
        <v>0</v>
      </c>
      <c r="AY20" s="48">
        <f>IF(AQ20=AM20,0,AM20)</f>
        <v>0</v>
      </c>
      <c r="AZ20" s="48">
        <f>IF(AQ20=AN20,0,AN20)</f>
        <v>0</v>
      </c>
      <c r="BA20" s="48">
        <f>IF(AQ20=AO20,0,AO20)</f>
        <v>0</v>
      </c>
      <c r="BB20" s="48">
        <f>IF(AQ20=AP20,0,AP20)</f>
        <v>0</v>
      </c>
      <c r="BC20" s="41">
        <f>MAX(AS20:BB20)</f>
        <v>0</v>
      </c>
      <c r="BD20" s="44">
        <f>IF(C20="",0,1)</f>
        <v>1</v>
      </c>
      <c r="BE20" s="58">
        <f>10-(COUNTIF(AG20:AP20,0))</f>
        <v>1</v>
      </c>
      <c r="BF20" s="58"/>
    </row>
    <row r="21" spans="2:58" s="8" customFormat="1" ht="12.75">
      <c r="B21" s="68">
        <v>6</v>
      </c>
      <c r="C21" s="14" t="s">
        <v>46</v>
      </c>
      <c r="D21" s="13" t="s">
        <v>47</v>
      </c>
      <c r="E21" s="32">
        <v>6</v>
      </c>
      <c r="F21" s="56">
        <f>IF(E21=0,0,IF(E21="",0,LOOKUP(E21,Bodování!$A$2:$A$101,Bodování!$B$2:$B$101)))</f>
        <v>25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>IF(BE21&lt;7,0,AQ21)</f>
        <v>0</v>
      </c>
      <c r="Z21" s="49">
        <f>IF(Y21=0,0,LOOKUP(Y21,Bodování!$A$2:$A$101,Bodování!$B$2:$B$101))</f>
        <v>0</v>
      </c>
      <c r="AA21" s="49">
        <f>IF(BE21&lt;7,0,IF(AR21&gt;1,AQ21,BC21))</f>
        <v>0</v>
      </c>
      <c r="AB21" s="49">
        <f>IF(AA21=0,0,LOOKUP(AA21,Bodování!$A$2:$A$101,Bodování!$B$2:$B$101))</f>
        <v>0</v>
      </c>
      <c r="AC21" s="50">
        <f>IF(C21&gt;0,E21+G21+I21+K21+M21+O21+Q21+S21+U21+W21-Y21-AA21,"")</f>
        <v>6</v>
      </c>
      <c r="AD21" s="51">
        <f>IF(C21&gt;0,F21+H21+J21+L21+N21+P21+R21+T21+V21+X21-Z21-AB21,"")</f>
        <v>25</v>
      </c>
      <c r="AE21" s="36">
        <v>11</v>
      </c>
      <c r="AF21" s="17"/>
      <c r="AG21" s="48">
        <f>E21</f>
        <v>6</v>
      </c>
      <c r="AH21" s="48">
        <f>G21</f>
        <v>0</v>
      </c>
      <c r="AI21" s="48">
        <f>I21</f>
        <v>0</v>
      </c>
      <c r="AJ21" s="48">
        <f>K21</f>
        <v>0</v>
      </c>
      <c r="AK21" s="48">
        <f>M21</f>
        <v>0</v>
      </c>
      <c r="AL21" s="48">
        <f>O21</f>
        <v>0</v>
      </c>
      <c r="AM21" s="48">
        <f>Q21</f>
        <v>0</v>
      </c>
      <c r="AN21" s="48">
        <f>S21</f>
        <v>0</v>
      </c>
      <c r="AO21" s="48">
        <f>U21</f>
        <v>0</v>
      </c>
      <c r="AP21" s="48">
        <f>W21</f>
        <v>0</v>
      </c>
      <c r="AQ21" s="41">
        <f>MAX(AG21:AP21)</f>
        <v>6</v>
      </c>
      <c r="AR21" s="41">
        <f>COUNTIF(AG21:AP21,AQ21)</f>
        <v>1</v>
      </c>
      <c r="AS21" s="48">
        <f>IF(AQ21=AG21,0,AG21)</f>
        <v>0</v>
      </c>
      <c r="AT21" s="48">
        <f>IF(AQ21=AH21,0,AH21)</f>
        <v>0</v>
      </c>
      <c r="AU21" s="48">
        <f>IF(AQ21=AI21,0,AI21)</f>
        <v>0</v>
      </c>
      <c r="AV21" s="48">
        <f>IF(AQ21=AJ21,0,AJ21)</f>
        <v>0</v>
      </c>
      <c r="AW21" s="48">
        <f>IF(AQ21=AK21,0,AK21)</f>
        <v>0</v>
      </c>
      <c r="AX21" s="48">
        <f>IF(AQ21=AL21,0,AL21)</f>
        <v>0</v>
      </c>
      <c r="AY21" s="48">
        <f>IF(AQ21=AM21,0,AM21)</f>
        <v>0</v>
      </c>
      <c r="AZ21" s="48">
        <f>IF(AQ21=AN21,0,AN21)</f>
        <v>0</v>
      </c>
      <c r="BA21" s="48">
        <f>IF(AQ21=AO21,0,AO21)</f>
        <v>0</v>
      </c>
      <c r="BB21" s="48">
        <f>IF(AQ21=AP21,0,AP21)</f>
        <v>0</v>
      </c>
      <c r="BC21" s="41">
        <f>MAX(AS21:BB21)</f>
        <v>0</v>
      </c>
      <c r="BD21" s="44">
        <f>IF(C21="",0,1)</f>
        <v>1</v>
      </c>
      <c r="BE21" s="58">
        <f>10-(COUNTIF(AG21:AP21,0))</f>
        <v>1</v>
      </c>
      <c r="BF21" s="58"/>
    </row>
    <row r="22" spans="2:58" s="8" customFormat="1" ht="12.75">
      <c r="B22" s="68">
        <v>13</v>
      </c>
      <c r="C22" s="14" t="s">
        <v>56</v>
      </c>
      <c r="D22" s="13" t="s">
        <v>51</v>
      </c>
      <c r="E22" s="32">
        <v>0</v>
      </c>
      <c r="F22" s="56">
        <f>IF(E22=0,0,IF(E22="",0,LOOKUP(E22,Bodování!$A$2:$A$101,Bodování!$B$2:$B$101)))</f>
        <v>0</v>
      </c>
      <c r="G22" s="35">
        <v>0</v>
      </c>
      <c r="H22" s="57">
        <f>IF(G22=0,0,IF(G22="",0,LOOKUP(G22,Bodování!$A$2:$A$101,Bodování!$B$2:$B$101)))</f>
        <v>0</v>
      </c>
      <c r="I22" s="32">
        <v>6</v>
      </c>
      <c r="J22" s="56">
        <f>IF(I22=0,0,IF(I22="",0,LOOKUP(I22,Bodování!$A$2:$A$101,Bodování!$B$2:$B$101)))</f>
        <v>25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>IF(BE22&lt;7,0,AQ22)</f>
        <v>0</v>
      </c>
      <c r="Z22" s="49">
        <f>IF(Y22=0,0,LOOKUP(Y22,Bodování!$A$2:$A$101,Bodování!$B$2:$B$101))</f>
        <v>0</v>
      </c>
      <c r="AA22" s="49">
        <f>IF(BE22&lt;7,0,IF(AR22&gt;1,AQ22,BC22))</f>
        <v>0</v>
      </c>
      <c r="AB22" s="49">
        <f>IF(AA22=0,0,LOOKUP(AA22,Bodování!$A$2:$A$101,Bodování!$B$2:$B$101))</f>
        <v>0</v>
      </c>
      <c r="AC22" s="50">
        <f>IF(C22&gt;0,E22+G22+I22+K22+M22+O22+Q22+S22+U22+W22-Y22-AA22,"")</f>
        <v>6</v>
      </c>
      <c r="AD22" s="51">
        <f>IF(C22&gt;0,F22+H22+J22+L22+N22+P22+R22+T22+V22+X22-Z22-AB22,"")</f>
        <v>25</v>
      </c>
      <c r="AE22" s="36">
        <v>12</v>
      </c>
      <c r="AF22" s="17"/>
      <c r="AG22" s="48">
        <f>E22</f>
        <v>0</v>
      </c>
      <c r="AH22" s="48">
        <f>G22</f>
        <v>0</v>
      </c>
      <c r="AI22" s="48">
        <f>I22</f>
        <v>6</v>
      </c>
      <c r="AJ22" s="48">
        <f>K22</f>
        <v>0</v>
      </c>
      <c r="AK22" s="48">
        <f>M22</f>
        <v>0</v>
      </c>
      <c r="AL22" s="48">
        <f>O22</f>
        <v>0</v>
      </c>
      <c r="AM22" s="48">
        <f>Q22</f>
        <v>0</v>
      </c>
      <c r="AN22" s="48">
        <f>S22</f>
        <v>0</v>
      </c>
      <c r="AO22" s="48">
        <f>U22</f>
        <v>0</v>
      </c>
      <c r="AP22" s="48">
        <f>W22</f>
        <v>0</v>
      </c>
      <c r="AQ22" s="41">
        <f>MAX(AG22:AP22)</f>
        <v>6</v>
      </c>
      <c r="AR22" s="41">
        <f>COUNTIF(AG22:AP22,AQ22)</f>
        <v>1</v>
      </c>
      <c r="AS22" s="48">
        <f>IF(AQ22=AG22,0,AG22)</f>
        <v>0</v>
      </c>
      <c r="AT22" s="48">
        <f>IF(AQ22=AH22,0,AH22)</f>
        <v>0</v>
      </c>
      <c r="AU22" s="48">
        <f>IF(AQ22=AI22,0,AI22)</f>
        <v>0</v>
      </c>
      <c r="AV22" s="48">
        <f>IF(AQ22=AJ22,0,AJ22)</f>
        <v>0</v>
      </c>
      <c r="AW22" s="48">
        <f>IF(AQ22=AK22,0,AK22)</f>
        <v>0</v>
      </c>
      <c r="AX22" s="48">
        <f>IF(AQ22=AL22,0,AL22)</f>
        <v>0</v>
      </c>
      <c r="AY22" s="48">
        <f>IF(AQ22=AM22,0,AM22)</f>
        <v>0</v>
      </c>
      <c r="AZ22" s="48">
        <f>IF(AQ22=AN22,0,AN22)</f>
        <v>0</v>
      </c>
      <c r="BA22" s="48">
        <f>IF(AQ22=AO22,0,AO22)</f>
        <v>0</v>
      </c>
      <c r="BB22" s="48">
        <f>IF(AQ22=AP22,0,AP22)</f>
        <v>0</v>
      </c>
      <c r="BC22" s="41">
        <f>MAX(AS22:BB22)</f>
        <v>0</v>
      </c>
      <c r="BD22" s="44">
        <f>IF(C22="",0,1)</f>
        <v>1</v>
      </c>
      <c r="BE22" s="58">
        <f>10-(COUNTIF(AG22:AP22,0))</f>
        <v>1</v>
      </c>
      <c r="BF22" s="58"/>
    </row>
    <row r="23" spans="2:58" s="8" customFormat="1" ht="12.75">
      <c r="B23" s="68">
        <v>12</v>
      </c>
      <c r="C23" s="14" t="s">
        <v>55</v>
      </c>
      <c r="D23" s="13" t="s">
        <v>54</v>
      </c>
      <c r="E23" s="32">
        <v>0</v>
      </c>
      <c r="F23" s="56">
        <f>IF(E23=0,0,IF(E23="",0,LOOKUP(E23,Bodování!$A$2:$A$101,Bodování!$B$2:$B$101)))</f>
        <v>0</v>
      </c>
      <c r="G23" s="35">
        <v>7</v>
      </c>
      <c r="H23" s="57">
        <f>IF(G23=0,0,IF(G23="",0,LOOKUP(G23,Bodování!$A$2:$A$101,Bodování!$B$2:$B$101)))</f>
        <v>24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>IF(BE23&lt;7,0,AQ23)</f>
        <v>0</v>
      </c>
      <c r="Z23" s="49">
        <f>IF(Y23=0,0,LOOKUP(Y23,Bodování!$A$2:$A$101,Bodování!$B$2:$B$101))</f>
        <v>0</v>
      </c>
      <c r="AA23" s="49">
        <f>IF(BE23&lt;7,0,IF(AR23&gt;1,AQ23,BC23))</f>
        <v>0</v>
      </c>
      <c r="AB23" s="49">
        <f>IF(AA23=0,0,LOOKUP(AA23,Bodování!$A$2:$A$101,Bodování!$B$2:$B$101))</f>
        <v>0</v>
      </c>
      <c r="AC23" s="50">
        <f>IF(C23&gt;0,E23+G23+I23+K23+M23+O23+Q23+S23+U23+W23-Y23-AA23,"")</f>
        <v>7</v>
      </c>
      <c r="AD23" s="51">
        <f>IF(C23&gt;0,F23+H23+J23+L23+N23+P23+R23+T23+V23+X23-Z23-AB23,"")</f>
        <v>24</v>
      </c>
      <c r="AE23" s="36">
        <v>13</v>
      </c>
      <c r="AF23" s="17"/>
      <c r="AG23" s="48">
        <f>E23</f>
        <v>0</v>
      </c>
      <c r="AH23" s="48">
        <f>G23</f>
        <v>7</v>
      </c>
      <c r="AI23" s="48">
        <f>I23</f>
        <v>0</v>
      </c>
      <c r="AJ23" s="48">
        <f>K23</f>
        <v>0</v>
      </c>
      <c r="AK23" s="48">
        <f>M23</f>
        <v>0</v>
      </c>
      <c r="AL23" s="48">
        <f>O23</f>
        <v>0</v>
      </c>
      <c r="AM23" s="48">
        <f>Q23</f>
        <v>0</v>
      </c>
      <c r="AN23" s="48">
        <f>S23</f>
        <v>0</v>
      </c>
      <c r="AO23" s="48">
        <f>U23</f>
        <v>0</v>
      </c>
      <c r="AP23" s="48">
        <f>W23</f>
        <v>0</v>
      </c>
      <c r="AQ23" s="41">
        <f>MAX(AG23:AP23)</f>
        <v>7</v>
      </c>
      <c r="AR23" s="41">
        <f>COUNTIF(AG23:AP23,AQ23)</f>
        <v>1</v>
      </c>
      <c r="AS23" s="48">
        <f>IF(AQ23=AG23,0,AG23)</f>
        <v>0</v>
      </c>
      <c r="AT23" s="48">
        <f>IF(AQ23=AH23,0,AH23)</f>
        <v>0</v>
      </c>
      <c r="AU23" s="48">
        <f>IF(AQ23=AI23,0,AI23)</f>
        <v>0</v>
      </c>
      <c r="AV23" s="48">
        <f>IF(AQ23=AJ23,0,AJ23)</f>
        <v>0</v>
      </c>
      <c r="AW23" s="48">
        <f>IF(AQ23=AK23,0,AK23)</f>
        <v>0</v>
      </c>
      <c r="AX23" s="48">
        <f>IF(AQ23=AL23,0,AL23)</f>
        <v>0</v>
      </c>
      <c r="AY23" s="48">
        <f>IF(AQ23=AM23,0,AM23)</f>
        <v>0</v>
      </c>
      <c r="AZ23" s="48">
        <f>IF(AQ23=AN23,0,AN23)</f>
        <v>0</v>
      </c>
      <c r="BA23" s="48">
        <f>IF(AQ23=AO23,0,AO23)</f>
        <v>0</v>
      </c>
      <c r="BB23" s="48">
        <f>IF(AQ23=AP23,0,AP23)</f>
        <v>0</v>
      </c>
      <c r="BC23" s="41">
        <f>MAX(AS23:BB23)</f>
        <v>0</v>
      </c>
      <c r="BD23" s="44">
        <f>IF(C23="",0,1)</f>
        <v>1</v>
      </c>
      <c r="BE23" s="58">
        <f>10-(COUNTIF(AG23:AP23,0))</f>
        <v>1</v>
      </c>
      <c r="BF23" s="58"/>
    </row>
    <row r="24" spans="2:58" s="8" customFormat="1" ht="12.75">
      <c r="B24" s="68">
        <v>8</v>
      </c>
      <c r="C24" s="14" t="s">
        <v>49</v>
      </c>
      <c r="D24" s="13" t="s">
        <v>47</v>
      </c>
      <c r="E24" s="32">
        <v>8</v>
      </c>
      <c r="F24" s="56">
        <f>IF(E24=0,0,IF(E24="",0,LOOKUP(E24,Bodování!$A$2:$A$101,Bodování!$B$2:$B$101)))</f>
        <v>23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>IF(BE24&lt;7,0,AQ24)</f>
        <v>0</v>
      </c>
      <c r="Z24" s="49">
        <f>IF(Y24=0,0,LOOKUP(Y24,Bodování!$A$2:$A$101,Bodování!$B$2:$B$101))</f>
        <v>0</v>
      </c>
      <c r="AA24" s="49">
        <f>IF(BE24&lt;7,0,IF(AR24&gt;1,AQ24,BC24))</f>
        <v>0</v>
      </c>
      <c r="AB24" s="49">
        <f>IF(AA24=0,0,LOOKUP(AA24,Bodování!$A$2:$A$101,Bodování!$B$2:$B$101))</f>
        <v>0</v>
      </c>
      <c r="AC24" s="50">
        <f>IF(C24&gt;0,E24+G24+I24+K24+M24+O24+Q24+S24+U24+W24-Y24-AA24,"")</f>
        <v>8</v>
      </c>
      <c r="AD24" s="51">
        <f>IF(C24&gt;0,F24+H24+J24+L24+N24+P24+R24+T24+V24+X24-Z24-AB24,"")</f>
        <v>23</v>
      </c>
      <c r="AE24" s="36">
        <v>14</v>
      </c>
      <c r="AF24" s="17"/>
      <c r="AG24" s="48">
        <f>E24</f>
        <v>8</v>
      </c>
      <c r="AH24" s="48">
        <f>G24</f>
        <v>0</v>
      </c>
      <c r="AI24" s="48">
        <f>I24</f>
        <v>0</v>
      </c>
      <c r="AJ24" s="48">
        <f>K24</f>
        <v>0</v>
      </c>
      <c r="AK24" s="48">
        <f>M24</f>
        <v>0</v>
      </c>
      <c r="AL24" s="48">
        <f>O24</f>
        <v>0</v>
      </c>
      <c r="AM24" s="48">
        <f>Q24</f>
        <v>0</v>
      </c>
      <c r="AN24" s="48">
        <f>S24</f>
        <v>0</v>
      </c>
      <c r="AO24" s="48">
        <f>U24</f>
        <v>0</v>
      </c>
      <c r="AP24" s="48">
        <f>W24</f>
        <v>0</v>
      </c>
      <c r="AQ24" s="41">
        <f>MAX(AG24:AP24)</f>
        <v>8</v>
      </c>
      <c r="AR24" s="41">
        <f>COUNTIF(AG24:AP24,AQ24)</f>
        <v>1</v>
      </c>
      <c r="AS24" s="48">
        <f>IF(AQ24=AG24,0,AG24)</f>
        <v>0</v>
      </c>
      <c r="AT24" s="48">
        <f>IF(AQ24=AH24,0,AH24)</f>
        <v>0</v>
      </c>
      <c r="AU24" s="48">
        <f>IF(AQ24=AI24,0,AI24)</f>
        <v>0</v>
      </c>
      <c r="AV24" s="48">
        <f>IF(AQ24=AJ24,0,AJ24)</f>
        <v>0</v>
      </c>
      <c r="AW24" s="48">
        <f>IF(AQ24=AK24,0,AK24)</f>
        <v>0</v>
      </c>
      <c r="AX24" s="48">
        <f>IF(AQ24=AL24,0,AL24)</f>
        <v>0</v>
      </c>
      <c r="AY24" s="48">
        <f>IF(AQ24=AM24,0,AM24)</f>
        <v>0</v>
      </c>
      <c r="AZ24" s="48">
        <f>IF(AQ24=AN24,0,AN24)</f>
        <v>0</v>
      </c>
      <c r="BA24" s="48">
        <f>IF(AQ24=AO24,0,AO24)</f>
        <v>0</v>
      </c>
      <c r="BB24" s="48">
        <f>IF(AQ24=AP24,0,AP24)</f>
        <v>0</v>
      </c>
      <c r="BC24" s="41">
        <f>MAX(AS24:BB24)</f>
        <v>0</v>
      </c>
      <c r="BD24" s="44">
        <f>IF(C24="",0,1)</f>
        <v>1</v>
      </c>
      <c r="BE24" s="58">
        <f>10-(COUNTIF(AG24:AP24,0))</f>
        <v>1</v>
      </c>
      <c r="BF24" s="58"/>
    </row>
    <row r="25" spans="2:58" s="8" customFormat="1" ht="12.75" hidden="1">
      <c r="B25" s="68">
        <f aca="true" t="shared" si="0" ref="B25:B42">AE25</f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aca="true" t="shared" si="1" ref="Y25:Y42">IF(BE25&lt;7,0,AQ25)</f>
        <v>0</v>
      </c>
      <c r="Z25" s="49">
        <f>IF(Y25=0,0,LOOKUP(Y25,Bodování!$A$2:$A$101,Bodování!$B$2:$B$101))</f>
        <v>0</v>
      </c>
      <c r="AA25" s="49">
        <f aca="true" t="shared" si="2" ref="AA25:AA60">IF(BE25&lt;7,0,IF(AR25&gt;1,AQ25,BC25))</f>
        <v>0</v>
      </c>
      <c r="AB25" s="49">
        <f>IF(AA25=0,0,LOOKUP(AA25,Bodování!$A$2:$A$101,Bodování!$B$2:$B$101))</f>
        <v>0</v>
      </c>
      <c r="AC25" s="50">
        <f aca="true" t="shared" si="3" ref="AC25:AC42">IF(C25&gt;0,E25+G25+I25+K25+M25+O25+Q25+S25+U25+W25-Y25-AA25,"")</f>
      </c>
      <c r="AD25" s="51">
        <f aca="true" t="shared" si="4" ref="AD25:AD42">IF(C25&gt;0,F25+H25+J25+L25+N25+P25+R25+T25+V25+X25-Z25-AB25,"")</f>
      </c>
      <c r="AE25" s="36"/>
      <c r="AF25" s="17"/>
      <c r="AG25" s="48">
        <f aca="true" t="shared" si="5" ref="AG25:AG42">E25</f>
        <v>0</v>
      </c>
      <c r="AH25" s="48">
        <f aca="true" t="shared" si="6" ref="AH25:AH42">G25</f>
        <v>0</v>
      </c>
      <c r="AI25" s="48">
        <f aca="true" t="shared" si="7" ref="AI25:AI42">I25</f>
        <v>0</v>
      </c>
      <c r="AJ25" s="48">
        <f aca="true" t="shared" si="8" ref="AJ25:AJ42">K25</f>
        <v>0</v>
      </c>
      <c r="AK25" s="48">
        <f aca="true" t="shared" si="9" ref="AK25:AK42">M25</f>
        <v>0</v>
      </c>
      <c r="AL25" s="48">
        <f aca="true" t="shared" si="10" ref="AL25:AL42">O25</f>
        <v>0</v>
      </c>
      <c r="AM25" s="48">
        <f aca="true" t="shared" si="11" ref="AM25:AM42">Q25</f>
        <v>0</v>
      </c>
      <c r="AN25" s="48">
        <f aca="true" t="shared" si="12" ref="AN25:AN42">S25</f>
        <v>0</v>
      </c>
      <c r="AO25" s="48">
        <f aca="true" t="shared" si="13" ref="AO25:AO42">U25</f>
        <v>0</v>
      </c>
      <c r="AP25" s="48">
        <f aca="true" t="shared" si="14" ref="AP25:AP42">W25</f>
        <v>0</v>
      </c>
      <c r="AQ25" s="41">
        <f aca="true" t="shared" si="15" ref="AQ25:AQ42">MAX(AG25:AP25)</f>
        <v>0</v>
      </c>
      <c r="AR25" s="41">
        <f aca="true" t="shared" si="16" ref="AR25:AR42">COUNTIF(AG25:AP25,AQ25)</f>
        <v>10</v>
      </c>
      <c r="AS25" s="48">
        <f aca="true" t="shared" si="17" ref="AS25:AS42">IF(AQ25=AG25,0,AG25)</f>
        <v>0</v>
      </c>
      <c r="AT25" s="48">
        <f aca="true" t="shared" si="18" ref="AT25:AT42">IF(AQ25=AH25,0,AH25)</f>
        <v>0</v>
      </c>
      <c r="AU25" s="48">
        <f aca="true" t="shared" si="19" ref="AU25:AU42">IF(AQ25=AI25,0,AI25)</f>
        <v>0</v>
      </c>
      <c r="AV25" s="48">
        <f aca="true" t="shared" si="20" ref="AV25:AV42">IF(AQ25=AJ25,0,AJ25)</f>
        <v>0</v>
      </c>
      <c r="AW25" s="48">
        <f aca="true" t="shared" si="21" ref="AW25:AW42">IF(AQ25=AK25,0,AK25)</f>
        <v>0</v>
      </c>
      <c r="AX25" s="48">
        <f aca="true" t="shared" si="22" ref="AX25:AX42">IF(AQ25=AL25,0,AL25)</f>
        <v>0</v>
      </c>
      <c r="AY25" s="48">
        <f aca="true" t="shared" si="23" ref="AY25:AY42">IF(AQ25=AM25,0,AM25)</f>
        <v>0</v>
      </c>
      <c r="AZ25" s="48">
        <f aca="true" t="shared" si="24" ref="AZ25:AZ42">IF(AQ25=AN25,0,AN25)</f>
        <v>0</v>
      </c>
      <c r="BA25" s="48">
        <f aca="true" t="shared" si="25" ref="BA25:BA42">IF(AQ25=AO25,0,AO25)</f>
        <v>0</v>
      </c>
      <c r="BB25" s="48">
        <f aca="true" t="shared" si="26" ref="BB25:BB42">IF(AQ25=AP25,0,AP25)</f>
        <v>0</v>
      </c>
      <c r="BC25" s="41">
        <f aca="true" t="shared" si="27" ref="BC25:BC42">MAX(AS25:BB25)</f>
        <v>0</v>
      </c>
      <c r="BD25" s="44">
        <f aca="true" t="shared" si="28" ref="BD25:BD42">IF(C25="",0,1)</f>
        <v>0</v>
      </c>
      <c r="BE25" s="58">
        <f aca="true" t="shared" si="29" ref="BE25:BE42">10-(COUNTIF(AG25:AP25,0))</f>
        <v>0</v>
      </c>
      <c r="BF25" s="58"/>
    </row>
    <row r="26" spans="2:58" s="8" customFormat="1" ht="12.75" hidden="1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 hidden="1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 hidden="1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 hidden="1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 hidden="1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 hidden="1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 hidden="1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 hidden="1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 hidden="1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 hidden="1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 hidden="1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 hidden="1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 hidden="1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 hidden="1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 hidden="1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 hidden="1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 hidden="1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 hidden="1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t="shared" si="2"/>
        <v>0</v>
      </c>
      <c r="AB43" s="49">
        <f>IF(AA43=0,0,LOOKUP(AA43,Bodování!$A$2:$A$101,Bodování!$B$2:$B$101))</f>
        <v>0</v>
      </c>
      <c r="AC43" s="50">
        <f aca="true" t="shared" si="32" ref="AC43:AC60">IF(C43&gt;0,E43+G43+I43+K43+M43+O43+Q43+S43+U43+W43-Y43-AA43,"")</f>
      </c>
      <c r="AD43" s="51">
        <f aca="true" t="shared" si="33" ref="AD43:AD60">IF(C43&gt;0,F43+H43+J43+L43+N43+P43+R43+T43+V43+X43-Z43-AB43,"")</f>
      </c>
      <c r="AE43" s="36"/>
      <c r="AF43" s="17"/>
      <c r="AG43" s="48">
        <f aca="true" t="shared" si="34" ref="AG43:AG60">E43</f>
        <v>0</v>
      </c>
      <c r="AH43" s="48">
        <f aca="true" t="shared" si="35" ref="AH43:AH60">G43</f>
        <v>0</v>
      </c>
      <c r="AI43" s="48">
        <f aca="true" t="shared" si="36" ref="AI43:AI60">I43</f>
        <v>0</v>
      </c>
      <c r="AJ43" s="48">
        <f aca="true" t="shared" si="37" ref="AJ43:AJ60">K43</f>
        <v>0</v>
      </c>
      <c r="AK43" s="48">
        <f aca="true" t="shared" si="38" ref="AK43:AK60">M43</f>
        <v>0</v>
      </c>
      <c r="AL43" s="48">
        <f aca="true" t="shared" si="39" ref="AL43:AL60">O43</f>
        <v>0</v>
      </c>
      <c r="AM43" s="48">
        <f aca="true" t="shared" si="40" ref="AM43:AM60">Q43</f>
        <v>0</v>
      </c>
      <c r="AN43" s="48">
        <f aca="true" t="shared" si="41" ref="AN43:AN60">S43</f>
        <v>0</v>
      </c>
      <c r="AO43" s="48">
        <f aca="true" t="shared" si="42" ref="AO43:AO60">U43</f>
        <v>0</v>
      </c>
      <c r="AP43" s="48">
        <f aca="true" t="shared" si="43" ref="AP43:AP60">W43</f>
        <v>0</v>
      </c>
      <c r="AQ43" s="41">
        <f aca="true" t="shared" si="44" ref="AQ43:AQ60">MAX(AG43:AP43)</f>
        <v>0</v>
      </c>
      <c r="AR43" s="41">
        <f aca="true" t="shared" si="45" ref="AR43:AR60">COUNTIF(AG43:AP43,AQ43)</f>
        <v>10</v>
      </c>
      <c r="AS43" s="48">
        <f aca="true" t="shared" si="46" ref="AS43:AS60">IF(AQ43=AG43,0,AG43)</f>
        <v>0</v>
      </c>
      <c r="AT43" s="48">
        <f aca="true" t="shared" si="47" ref="AT43:AT60">IF(AQ43=AH43,0,AH43)</f>
        <v>0</v>
      </c>
      <c r="AU43" s="48">
        <f aca="true" t="shared" si="48" ref="AU43:AU60">IF(AQ43=AI43,0,AI43)</f>
        <v>0</v>
      </c>
      <c r="AV43" s="48">
        <f aca="true" t="shared" si="49" ref="AV43:AV60">IF(AQ43=AJ43,0,AJ43)</f>
        <v>0</v>
      </c>
      <c r="AW43" s="48">
        <f aca="true" t="shared" si="50" ref="AW43:AW60">IF(AQ43=AK43,0,AK43)</f>
        <v>0</v>
      </c>
      <c r="AX43" s="48">
        <f aca="true" t="shared" si="51" ref="AX43:AX60">IF(AQ43=AL43,0,AL43)</f>
        <v>0</v>
      </c>
      <c r="AY43" s="48">
        <f aca="true" t="shared" si="52" ref="AY43:AY60">IF(AQ43=AM43,0,AM43)</f>
        <v>0</v>
      </c>
      <c r="AZ43" s="48">
        <f aca="true" t="shared" si="53" ref="AZ43:AZ60">IF(AQ43=AN43,0,AN43)</f>
        <v>0</v>
      </c>
      <c r="BA43" s="48">
        <f aca="true" t="shared" si="54" ref="BA43:BA60">IF(AQ43=AO43,0,AO43)</f>
        <v>0</v>
      </c>
      <c r="BB43" s="48">
        <f aca="true" t="shared" si="55" ref="BB43:BB60">IF(AQ43=AP43,0,AP43)</f>
        <v>0</v>
      </c>
      <c r="BC43" s="41">
        <f aca="true" t="shared" si="56" ref="BC43:BC60">MAX(AS43:BB43)</f>
        <v>0</v>
      </c>
      <c r="BD43" s="44">
        <f aca="true" t="shared" si="57" ref="BD43:BD60">IF(C43="",0,1)</f>
        <v>0</v>
      </c>
      <c r="BE43" s="58">
        <f aca="true" t="shared" si="58" ref="BE43:BE60">10-(COUNTIF(AG43:AP43,0))</f>
        <v>0</v>
      </c>
      <c r="BF43" s="58"/>
    </row>
    <row r="44" spans="2:58" s="8" customFormat="1" ht="12.75" hidden="1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2"/>
        <v>0</v>
      </c>
      <c r="AB44" s="49">
        <f>IF(AA44=0,0,LOOKUP(AA44,Bodování!$A$2:$A$101,Bodování!$B$2:$B$101))</f>
        <v>0</v>
      </c>
      <c r="AC44" s="50">
        <f t="shared" si="32"/>
      </c>
      <c r="AD44" s="51">
        <f t="shared" si="33"/>
      </c>
      <c r="AE44" s="36"/>
      <c r="AF44" s="17"/>
      <c r="AG44" s="48">
        <f t="shared" si="34"/>
        <v>0</v>
      </c>
      <c r="AH44" s="48">
        <f t="shared" si="35"/>
        <v>0</v>
      </c>
      <c r="AI44" s="48">
        <f t="shared" si="36"/>
        <v>0</v>
      </c>
      <c r="AJ44" s="48">
        <f t="shared" si="37"/>
        <v>0</v>
      </c>
      <c r="AK44" s="48">
        <f t="shared" si="38"/>
        <v>0</v>
      </c>
      <c r="AL44" s="48">
        <f t="shared" si="39"/>
        <v>0</v>
      </c>
      <c r="AM44" s="48">
        <f t="shared" si="40"/>
        <v>0</v>
      </c>
      <c r="AN44" s="48">
        <f t="shared" si="41"/>
        <v>0</v>
      </c>
      <c r="AO44" s="48">
        <f t="shared" si="42"/>
        <v>0</v>
      </c>
      <c r="AP44" s="48">
        <f t="shared" si="43"/>
        <v>0</v>
      </c>
      <c r="AQ44" s="41">
        <f t="shared" si="44"/>
        <v>0</v>
      </c>
      <c r="AR44" s="41">
        <f t="shared" si="45"/>
        <v>10</v>
      </c>
      <c r="AS44" s="48">
        <f t="shared" si="46"/>
        <v>0</v>
      </c>
      <c r="AT44" s="48">
        <f t="shared" si="47"/>
        <v>0</v>
      </c>
      <c r="AU44" s="48">
        <f t="shared" si="48"/>
        <v>0</v>
      </c>
      <c r="AV44" s="48">
        <f t="shared" si="49"/>
        <v>0</v>
      </c>
      <c r="AW44" s="48">
        <f t="shared" si="50"/>
        <v>0</v>
      </c>
      <c r="AX44" s="48">
        <f t="shared" si="51"/>
        <v>0</v>
      </c>
      <c r="AY44" s="48">
        <f t="shared" si="52"/>
        <v>0</v>
      </c>
      <c r="AZ44" s="48">
        <f t="shared" si="53"/>
        <v>0</v>
      </c>
      <c r="BA44" s="48">
        <f t="shared" si="54"/>
        <v>0</v>
      </c>
      <c r="BB44" s="48">
        <f t="shared" si="55"/>
        <v>0</v>
      </c>
      <c r="BC44" s="41">
        <f t="shared" si="56"/>
        <v>0</v>
      </c>
      <c r="BD44" s="44">
        <f t="shared" si="57"/>
        <v>0</v>
      </c>
      <c r="BE44" s="58">
        <f t="shared" si="58"/>
        <v>0</v>
      </c>
      <c r="BF44" s="58"/>
    </row>
    <row r="45" spans="2:58" s="8" customFormat="1" ht="12.75" hidden="1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2"/>
        <v>0</v>
      </c>
      <c r="AB45" s="49">
        <f>IF(AA45=0,0,LOOKUP(AA45,Bodování!$A$2:$A$101,Bodování!$B$2:$B$101))</f>
        <v>0</v>
      </c>
      <c r="AC45" s="50">
        <f t="shared" si="32"/>
      </c>
      <c r="AD45" s="51">
        <f t="shared" si="33"/>
      </c>
      <c r="AE45" s="36"/>
      <c r="AF45" s="17"/>
      <c r="AG45" s="48">
        <f t="shared" si="34"/>
        <v>0</v>
      </c>
      <c r="AH45" s="48">
        <f t="shared" si="35"/>
        <v>0</v>
      </c>
      <c r="AI45" s="48">
        <f t="shared" si="36"/>
        <v>0</v>
      </c>
      <c r="AJ45" s="48">
        <f t="shared" si="37"/>
        <v>0</v>
      </c>
      <c r="AK45" s="48">
        <f t="shared" si="38"/>
        <v>0</v>
      </c>
      <c r="AL45" s="48">
        <f t="shared" si="39"/>
        <v>0</v>
      </c>
      <c r="AM45" s="48">
        <f t="shared" si="40"/>
        <v>0</v>
      </c>
      <c r="AN45" s="48">
        <f t="shared" si="41"/>
        <v>0</v>
      </c>
      <c r="AO45" s="48">
        <f t="shared" si="42"/>
        <v>0</v>
      </c>
      <c r="AP45" s="48">
        <f t="shared" si="43"/>
        <v>0</v>
      </c>
      <c r="AQ45" s="41">
        <f t="shared" si="44"/>
        <v>0</v>
      </c>
      <c r="AR45" s="41">
        <f t="shared" si="45"/>
        <v>10</v>
      </c>
      <c r="AS45" s="48">
        <f t="shared" si="46"/>
        <v>0</v>
      </c>
      <c r="AT45" s="48">
        <f t="shared" si="47"/>
        <v>0</v>
      </c>
      <c r="AU45" s="48">
        <f t="shared" si="48"/>
        <v>0</v>
      </c>
      <c r="AV45" s="48">
        <f t="shared" si="49"/>
        <v>0</v>
      </c>
      <c r="AW45" s="48">
        <f t="shared" si="50"/>
        <v>0</v>
      </c>
      <c r="AX45" s="48">
        <f t="shared" si="51"/>
        <v>0</v>
      </c>
      <c r="AY45" s="48">
        <f t="shared" si="52"/>
        <v>0</v>
      </c>
      <c r="AZ45" s="48">
        <f t="shared" si="53"/>
        <v>0</v>
      </c>
      <c r="BA45" s="48">
        <f t="shared" si="54"/>
        <v>0</v>
      </c>
      <c r="BB45" s="48">
        <f t="shared" si="55"/>
        <v>0</v>
      </c>
      <c r="BC45" s="41">
        <f t="shared" si="56"/>
        <v>0</v>
      </c>
      <c r="BD45" s="44">
        <f t="shared" si="57"/>
        <v>0</v>
      </c>
      <c r="BE45" s="58">
        <f t="shared" si="58"/>
        <v>0</v>
      </c>
      <c r="BF45" s="58"/>
    </row>
    <row r="46" spans="2:58" s="8" customFormat="1" ht="12.75" hidden="1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2"/>
        <v>0</v>
      </c>
      <c r="AB46" s="49">
        <f>IF(AA46=0,0,LOOKUP(AA46,Bodování!$A$2:$A$101,Bodování!$B$2:$B$101))</f>
        <v>0</v>
      </c>
      <c r="AC46" s="50">
        <f t="shared" si="32"/>
      </c>
      <c r="AD46" s="51">
        <f t="shared" si="33"/>
      </c>
      <c r="AE46" s="36"/>
      <c r="AF46" s="17"/>
      <c r="AG46" s="48">
        <f t="shared" si="34"/>
        <v>0</v>
      </c>
      <c r="AH46" s="48">
        <f t="shared" si="35"/>
        <v>0</v>
      </c>
      <c r="AI46" s="48">
        <f t="shared" si="36"/>
        <v>0</v>
      </c>
      <c r="AJ46" s="48">
        <f t="shared" si="37"/>
        <v>0</v>
      </c>
      <c r="AK46" s="48">
        <f t="shared" si="38"/>
        <v>0</v>
      </c>
      <c r="AL46" s="48">
        <f t="shared" si="39"/>
        <v>0</v>
      </c>
      <c r="AM46" s="48">
        <f t="shared" si="40"/>
        <v>0</v>
      </c>
      <c r="AN46" s="48">
        <f t="shared" si="41"/>
        <v>0</v>
      </c>
      <c r="AO46" s="48">
        <f t="shared" si="42"/>
        <v>0</v>
      </c>
      <c r="AP46" s="48">
        <f t="shared" si="43"/>
        <v>0</v>
      </c>
      <c r="AQ46" s="41">
        <f t="shared" si="44"/>
        <v>0</v>
      </c>
      <c r="AR46" s="41">
        <f t="shared" si="45"/>
        <v>10</v>
      </c>
      <c r="AS46" s="48">
        <f t="shared" si="46"/>
        <v>0</v>
      </c>
      <c r="AT46" s="48">
        <f t="shared" si="47"/>
        <v>0</v>
      </c>
      <c r="AU46" s="48">
        <f t="shared" si="48"/>
        <v>0</v>
      </c>
      <c r="AV46" s="48">
        <f t="shared" si="49"/>
        <v>0</v>
      </c>
      <c r="AW46" s="48">
        <f t="shared" si="50"/>
        <v>0</v>
      </c>
      <c r="AX46" s="48">
        <f t="shared" si="51"/>
        <v>0</v>
      </c>
      <c r="AY46" s="48">
        <f t="shared" si="52"/>
        <v>0</v>
      </c>
      <c r="AZ46" s="48">
        <f t="shared" si="53"/>
        <v>0</v>
      </c>
      <c r="BA46" s="48">
        <f t="shared" si="54"/>
        <v>0</v>
      </c>
      <c r="BB46" s="48">
        <f t="shared" si="55"/>
        <v>0</v>
      </c>
      <c r="BC46" s="41">
        <f t="shared" si="56"/>
        <v>0</v>
      </c>
      <c r="BD46" s="44">
        <f t="shared" si="57"/>
        <v>0</v>
      </c>
      <c r="BE46" s="58">
        <f t="shared" si="58"/>
        <v>0</v>
      </c>
      <c r="BF46" s="58"/>
    </row>
    <row r="47" spans="2:58" s="8" customFormat="1" ht="12.75" hidden="1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2"/>
        <v>0</v>
      </c>
      <c r="AB47" s="49">
        <f>IF(AA47=0,0,LOOKUP(AA47,Bodování!$A$2:$A$101,Bodování!$B$2:$B$101))</f>
        <v>0</v>
      </c>
      <c r="AC47" s="50">
        <f t="shared" si="32"/>
      </c>
      <c r="AD47" s="51">
        <f t="shared" si="33"/>
      </c>
      <c r="AE47" s="36"/>
      <c r="AF47" s="17"/>
      <c r="AG47" s="48">
        <f t="shared" si="34"/>
        <v>0</v>
      </c>
      <c r="AH47" s="48">
        <f t="shared" si="35"/>
        <v>0</v>
      </c>
      <c r="AI47" s="48">
        <f t="shared" si="36"/>
        <v>0</v>
      </c>
      <c r="AJ47" s="48">
        <f t="shared" si="37"/>
        <v>0</v>
      </c>
      <c r="AK47" s="48">
        <f t="shared" si="38"/>
        <v>0</v>
      </c>
      <c r="AL47" s="48">
        <f t="shared" si="39"/>
        <v>0</v>
      </c>
      <c r="AM47" s="48">
        <f t="shared" si="40"/>
        <v>0</v>
      </c>
      <c r="AN47" s="48">
        <f t="shared" si="41"/>
        <v>0</v>
      </c>
      <c r="AO47" s="48">
        <f t="shared" si="42"/>
        <v>0</v>
      </c>
      <c r="AP47" s="48">
        <f t="shared" si="43"/>
        <v>0</v>
      </c>
      <c r="AQ47" s="41">
        <f t="shared" si="44"/>
        <v>0</v>
      </c>
      <c r="AR47" s="41">
        <f t="shared" si="45"/>
        <v>10</v>
      </c>
      <c r="AS47" s="48">
        <f t="shared" si="46"/>
        <v>0</v>
      </c>
      <c r="AT47" s="48">
        <f t="shared" si="47"/>
        <v>0</v>
      </c>
      <c r="AU47" s="48">
        <f t="shared" si="48"/>
        <v>0</v>
      </c>
      <c r="AV47" s="48">
        <f t="shared" si="49"/>
        <v>0</v>
      </c>
      <c r="AW47" s="48">
        <f t="shared" si="50"/>
        <v>0</v>
      </c>
      <c r="AX47" s="48">
        <f t="shared" si="51"/>
        <v>0</v>
      </c>
      <c r="AY47" s="48">
        <f t="shared" si="52"/>
        <v>0</v>
      </c>
      <c r="AZ47" s="48">
        <f t="shared" si="53"/>
        <v>0</v>
      </c>
      <c r="BA47" s="48">
        <f t="shared" si="54"/>
        <v>0</v>
      </c>
      <c r="BB47" s="48">
        <f t="shared" si="55"/>
        <v>0</v>
      </c>
      <c r="BC47" s="41">
        <f t="shared" si="56"/>
        <v>0</v>
      </c>
      <c r="BD47" s="44">
        <f t="shared" si="57"/>
        <v>0</v>
      </c>
      <c r="BE47" s="58">
        <f t="shared" si="58"/>
        <v>0</v>
      </c>
      <c r="BF47" s="58"/>
    </row>
    <row r="48" spans="2:58" s="8" customFormat="1" ht="12.75" hidden="1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2"/>
        <v>0</v>
      </c>
      <c r="AB48" s="49">
        <f>IF(AA48=0,0,LOOKUP(AA48,Bodování!$A$2:$A$101,Bodování!$B$2:$B$101))</f>
        <v>0</v>
      </c>
      <c r="AC48" s="50">
        <f t="shared" si="32"/>
      </c>
      <c r="AD48" s="51">
        <f t="shared" si="33"/>
      </c>
      <c r="AE48" s="36"/>
      <c r="AF48" s="17"/>
      <c r="AG48" s="48">
        <f t="shared" si="34"/>
        <v>0</v>
      </c>
      <c r="AH48" s="48">
        <f t="shared" si="35"/>
        <v>0</v>
      </c>
      <c r="AI48" s="48">
        <f t="shared" si="36"/>
        <v>0</v>
      </c>
      <c r="AJ48" s="48">
        <f t="shared" si="37"/>
        <v>0</v>
      </c>
      <c r="AK48" s="48">
        <f t="shared" si="38"/>
        <v>0</v>
      </c>
      <c r="AL48" s="48">
        <f t="shared" si="39"/>
        <v>0</v>
      </c>
      <c r="AM48" s="48">
        <f t="shared" si="40"/>
        <v>0</v>
      </c>
      <c r="AN48" s="48">
        <f t="shared" si="41"/>
        <v>0</v>
      </c>
      <c r="AO48" s="48">
        <f t="shared" si="42"/>
        <v>0</v>
      </c>
      <c r="AP48" s="48">
        <f t="shared" si="43"/>
        <v>0</v>
      </c>
      <c r="AQ48" s="41">
        <f t="shared" si="44"/>
        <v>0</v>
      </c>
      <c r="AR48" s="41">
        <f t="shared" si="45"/>
        <v>10</v>
      </c>
      <c r="AS48" s="48">
        <f t="shared" si="46"/>
        <v>0</v>
      </c>
      <c r="AT48" s="48">
        <f t="shared" si="47"/>
        <v>0</v>
      </c>
      <c r="AU48" s="48">
        <f t="shared" si="48"/>
        <v>0</v>
      </c>
      <c r="AV48" s="48">
        <f t="shared" si="49"/>
        <v>0</v>
      </c>
      <c r="AW48" s="48">
        <f t="shared" si="50"/>
        <v>0</v>
      </c>
      <c r="AX48" s="48">
        <f t="shared" si="51"/>
        <v>0</v>
      </c>
      <c r="AY48" s="48">
        <f t="shared" si="52"/>
        <v>0</v>
      </c>
      <c r="AZ48" s="48">
        <f t="shared" si="53"/>
        <v>0</v>
      </c>
      <c r="BA48" s="48">
        <f t="shared" si="54"/>
        <v>0</v>
      </c>
      <c r="BB48" s="48">
        <f t="shared" si="55"/>
        <v>0</v>
      </c>
      <c r="BC48" s="41">
        <f t="shared" si="56"/>
        <v>0</v>
      </c>
      <c r="BD48" s="44">
        <f t="shared" si="57"/>
        <v>0</v>
      </c>
      <c r="BE48" s="58">
        <f t="shared" si="58"/>
        <v>0</v>
      </c>
      <c r="BF48" s="58"/>
    </row>
    <row r="49" spans="2:58" s="8" customFormat="1" ht="12.75" hidden="1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2"/>
        <v>0</v>
      </c>
      <c r="AB49" s="49">
        <f>IF(AA49=0,0,LOOKUP(AA49,Bodování!$A$2:$A$101,Bodování!$B$2:$B$101))</f>
        <v>0</v>
      </c>
      <c r="AC49" s="50">
        <f t="shared" si="32"/>
      </c>
      <c r="AD49" s="51">
        <f t="shared" si="33"/>
      </c>
      <c r="AE49" s="36"/>
      <c r="AF49" s="17"/>
      <c r="AG49" s="48">
        <f t="shared" si="34"/>
        <v>0</v>
      </c>
      <c r="AH49" s="48">
        <f t="shared" si="35"/>
        <v>0</v>
      </c>
      <c r="AI49" s="48">
        <f t="shared" si="36"/>
        <v>0</v>
      </c>
      <c r="AJ49" s="48">
        <f t="shared" si="37"/>
        <v>0</v>
      </c>
      <c r="AK49" s="48">
        <f t="shared" si="38"/>
        <v>0</v>
      </c>
      <c r="AL49" s="48">
        <f t="shared" si="39"/>
        <v>0</v>
      </c>
      <c r="AM49" s="48">
        <f t="shared" si="40"/>
        <v>0</v>
      </c>
      <c r="AN49" s="48">
        <f t="shared" si="41"/>
        <v>0</v>
      </c>
      <c r="AO49" s="48">
        <f t="shared" si="42"/>
        <v>0</v>
      </c>
      <c r="AP49" s="48">
        <f t="shared" si="43"/>
        <v>0</v>
      </c>
      <c r="AQ49" s="41">
        <f t="shared" si="44"/>
        <v>0</v>
      </c>
      <c r="AR49" s="41">
        <f t="shared" si="45"/>
        <v>10</v>
      </c>
      <c r="AS49" s="48">
        <f t="shared" si="46"/>
        <v>0</v>
      </c>
      <c r="AT49" s="48">
        <f t="shared" si="47"/>
        <v>0</v>
      </c>
      <c r="AU49" s="48">
        <f t="shared" si="48"/>
        <v>0</v>
      </c>
      <c r="AV49" s="48">
        <f t="shared" si="49"/>
        <v>0</v>
      </c>
      <c r="AW49" s="48">
        <f t="shared" si="50"/>
        <v>0</v>
      </c>
      <c r="AX49" s="48">
        <f t="shared" si="51"/>
        <v>0</v>
      </c>
      <c r="AY49" s="48">
        <f t="shared" si="52"/>
        <v>0</v>
      </c>
      <c r="AZ49" s="48">
        <f t="shared" si="53"/>
        <v>0</v>
      </c>
      <c r="BA49" s="48">
        <f t="shared" si="54"/>
        <v>0</v>
      </c>
      <c r="BB49" s="48">
        <f t="shared" si="55"/>
        <v>0</v>
      </c>
      <c r="BC49" s="41">
        <f t="shared" si="56"/>
        <v>0</v>
      </c>
      <c r="BD49" s="44">
        <f t="shared" si="57"/>
        <v>0</v>
      </c>
      <c r="BE49" s="58">
        <f t="shared" si="58"/>
        <v>0</v>
      </c>
      <c r="BF49" s="58"/>
    </row>
    <row r="50" spans="2:58" s="8" customFormat="1" ht="12.75" hidden="1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2"/>
        <v>0</v>
      </c>
      <c r="AB50" s="49">
        <f>IF(AA50=0,0,LOOKUP(AA50,Bodování!$A$2:$A$101,Bodování!$B$2:$B$101))</f>
        <v>0</v>
      </c>
      <c r="AC50" s="50">
        <f t="shared" si="32"/>
      </c>
      <c r="AD50" s="51">
        <f t="shared" si="33"/>
      </c>
      <c r="AE50" s="36"/>
      <c r="AF50" s="17"/>
      <c r="AG50" s="48">
        <f t="shared" si="34"/>
        <v>0</v>
      </c>
      <c r="AH50" s="48">
        <f t="shared" si="35"/>
        <v>0</v>
      </c>
      <c r="AI50" s="48">
        <f t="shared" si="36"/>
        <v>0</v>
      </c>
      <c r="AJ50" s="48">
        <f t="shared" si="37"/>
        <v>0</v>
      </c>
      <c r="AK50" s="48">
        <f t="shared" si="38"/>
        <v>0</v>
      </c>
      <c r="AL50" s="48">
        <f t="shared" si="39"/>
        <v>0</v>
      </c>
      <c r="AM50" s="48">
        <f t="shared" si="40"/>
        <v>0</v>
      </c>
      <c r="AN50" s="48">
        <f t="shared" si="41"/>
        <v>0</v>
      </c>
      <c r="AO50" s="48">
        <f t="shared" si="42"/>
        <v>0</v>
      </c>
      <c r="AP50" s="48">
        <f t="shared" si="43"/>
        <v>0</v>
      </c>
      <c r="AQ50" s="41">
        <f t="shared" si="44"/>
        <v>0</v>
      </c>
      <c r="AR50" s="41">
        <f t="shared" si="45"/>
        <v>10</v>
      </c>
      <c r="AS50" s="48">
        <f t="shared" si="46"/>
        <v>0</v>
      </c>
      <c r="AT50" s="48">
        <f t="shared" si="47"/>
        <v>0</v>
      </c>
      <c r="AU50" s="48">
        <f t="shared" si="48"/>
        <v>0</v>
      </c>
      <c r="AV50" s="48">
        <f t="shared" si="49"/>
        <v>0</v>
      </c>
      <c r="AW50" s="48">
        <f t="shared" si="50"/>
        <v>0</v>
      </c>
      <c r="AX50" s="48">
        <f t="shared" si="51"/>
        <v>0</v>
      </c>
      <c r="AY50" s="48">
        <f t="shared" si="52"/>
        <v>0</v>
      </c>
      <c r="AZ50" s="48">
        <f t="shared" si="53"/>
        <v>0</v>
      </c>
      <c r="BA50" s="48">
        <f t="shared" si="54"/>
        <v>0</v>
      </c>
      <c r="BB50" s="48">
        <f t="shared" si="55"/>
        <v>0</v>
      </c>
      <c r="BC50" s="41">
        <f t="shared" si="56"/>
        <v>0</v>
      </c>
      <c r="BD50" s="44">
        <f t="shared" si="57"/>
        <v>0</v>
      </c>
      <c r="BE50" s="58">
        <f t="shared" si="58"/>
        <v>0</v>
      </c>
      <c r="BF50" s="58"/>
    </row>
    <row r="51" spans="2:58" s="8" customFormat="1" ht="12.75" hidden="1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2"/>
        <v>0</v>
      </c>
      <c r="AB51" s="49">
        <f>IF(AA51=0,0,LOOKUP(AA51,Bodování!$A$2:$A$101,Bodování!$B$2:$B$101))</f>
        <v>0</v>
      </c>
      <c r="AC51" s="50">
        <f t="shared" si="32"/>
      </c>
      <c r="AD51" s="51">
        <f t="shared" si="33"/>
      </c>
      <c r="AE51" s="36"/>
      <c r="AF51" s="17"/>
      <c r="AG51" s="48">
        <f t="shared" si="34"/>
        <v>0</v>
      </c>
      <c r="AH51" s="48">
        <f t="shared" si="35"/>
        <v>0</v>
      </c>
      <c r="AI51" s="48">
        <f t="shared" si="36"/>
        <v>0</v>
      </c>
      <c r="AJ51" s="48">
        <f t="shared" si="37"/>
        <v>0</v>
      </c>
      <c r="AK51" s="48">
        <f t="shared" si="38"/>
        <v>0</v>
      </c>
      <c r="AL51" s="48">
        <f t="shared" si="39"/>
        <v>0</v>
      </c>
      <c r="AM51" s="48">
        <f t="shared" si="40"/>
        <v>0</v>
      </c>
      <c r="AN51" s="48">
        <f t="shared" si="41"/>
        <v>0</v>
      </c>
      <c r="AO51" s="48">
        <f t="shared" si="42"/>
        <v>0</v>
      </c>
      <c r="AP51" s="48">
        <f t="shared" si="43"/>
        <v>0</v>
      </c>
      <c r="AQ51" s="41">
        <f t="shared" si="44"/>
        <v>0</v>
      </c>
      <c r="AR51" s="41">
        <f t="shared" si="45"/>
        <v>10</v>
      </c>
      <c r="AS51" s="48">
        <f t="shared" si="46"/>
        <v>0</v>
      </c>
      <c r="AT51" s="48">
        <f t="shared" si="47"/>
        <v>0</v>
      </c>
      <c r="AU51" s="48">
        <f t="shared" si="48"/>
        <v>0</v>
      </c>
      <c r="AV51" s="48">
        <f t="shared" si="49"/>
        <v>0</v>
      </c>
      <c r="AW51" s="48">
        <f t="shared" si="50"/>
        <v>0</v>
      </c>
      <c r="AX51" s="48">
        <f t="shared" si="51"/>
        <v>0</v>
      </c>
      <c r="AY51" s="48">
        <f t="shared" si="52"/>
        <v>0</v>
      </c>
      <c r="AZ51" s="48">
        <f t="shared" si="53"/>
        <v>0</v>
      </c>
      <c r="BA51" s="48">
        <f t="shared" si="54"/>
        <v>0</v>
      </c>
      <c r="BB51" s="48">
        <f t="shared" si="55"/>
        <v>0</v>
      </c>
      <c r="BC51" s="41">
        <f t="shared" si="56"/>
        <v>0</v>
      </c>
      <c r="BD51" s="44">
        <f t="shared" si="57"/>
        <v>0</v>
      </c>
      <c r="BE51" s="58">
        <f t="shared" si="58"/>
        <v>0</v>
      </c>
      <c r="BF51" s="58"/>
    </row>
    <row r="52" spans="2:58" s="8" customFormat="1" ht="12.75" hidden="1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2"/>
        <v>0</v>
      </c>
      <c r="AB52" s="49">
        <f>IF(AA52=0,0,LOOKUP(AA52,Bodování!$A$2:$A$101,Bodování!$B$2:$B$101))</f>
        <v>0</v>
      </c>
      <c r="AC52" s="50">
        <f t="shared" si="32"/>
      </c>
      <c r="AD52" s="51">
        <f t="shared" si="33"/>
      </c>
      <c r="AE52" s="36"/>
      <c r="AF52" s="17"/>
      <c r="AG52" s="48">
        <f t="shared" si="34"/>
        <v>0</v>
      </c>
      <c r="AH52" s="48">
        <f t="shared" si="35"/>
        <v>0</v>
      </c>
      <c r="AI52" s="48">
        <f t="shared" si="36"/>
        <v>0</v>
      </c>
      <c r="AJ52" s="48">
        <f t="shared" si="37"/>
        <v>0</v>
      </c>
      <c r="AK52" s="48">
        <f t="shared" si="38"/>
        <v>0</v>
      </c>
      <c r="AL52" s="48">
        <f t="shared" si="39"/>
        <v>0</v>
      </c>
      <c r="AM52" s="48">
        <f t="shared" si="40"/>
        <v>0</v>
      </c>
      <c r="AN52" s="48">
        <f t="shared" si="41"/>
        <v>0</v>
      </c>
      <c r="AO52" s="48">
        <f t="shared" si="42"/>
        <v>0</v>
      </c>
      <c r="AP52" s="48">
        <f t="shared" si="43"/>
        <v>0</v>
      </c>
      <c r="AQ52" s="41">
        <f t="shared" si="44"/>
        <v>0</v>
      </c>
      <c r="AR52" s="41">
        <f t="shared" si="45"/>
        <v>10</v>
      </c>
      <c r="AS52" s="48">
        <f t="shared" si="46"/>
        <v>0</v>
      </c>
      <c r="AT52" s="48">
        <f t="shared" si="47"/>
        <v>0</v>
      </c>
      <c r="AU52" s="48">
        <f t="shared" si="48"/>
        <v>0</v>
      </c>
      <c r="AV52" s="48">
        <f t="shared" si="49"/>
        <v>0</v>
      </c>
      <c r="AW52" s="48">
        <f t="shared" si="50"/>
        <v>0</v>
      </c>
      <c r="AX52" s="48">
        <f t="shared" si="51"/>
        <v>0</v>
      </c>
      <c r="AY52" s="48">
        <f t="shared" si="52"/>
        <v>0</v>
      </c>
      <c r="AZ52" s="48">
        <f t="shared" si="53"/>
        <v>0</v>
      </c>
      <c r="BA52" s="48">
        <f t="shared" si="54"/>
        <v>0</v>
      </c>
      <c r="BB52" s="48">
        <f t="shared" si="55"/>
        <v>0</v>
      </c>
      <c r="BC52" s="41">
        <f t="shared" si="56"/>
        <v>0</v>
      </c>
      <c r="BD52" s="44">
        <f t="shared" si="57"/>
        <v>0</v>
      </c>
      <c r="BE52" s="58">
        <f t="shared" si="58"/>
        <v>0</v>
      </c>
      <c r="BF52" s="58"/>
    </row>
    <row r="53" spans="2:58" s="8" customFormat="1" ht="12.75" hidden="1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2"/>
        <v>0</v>
      </c>
      <c r="AB53" s="49">
        <f>IF(AA53=0,0,LOOKUP(AA53,Bodování!$A$2:$A$101,Bodování!$B$2:$B$101))</f>
        <v>0</v>
      </c>
      <c r="AC53" s="50">
        <f t="shared" si="32"/>
      </c>
      <c r="AD53" s="51">
        <f t="shared" si="33"/>
      </c>
      <c r="AE53" s="36"/>
      <c r="AF53" s="17"/>
      <c r="AG53" s="48">
        <f t="shared" si="34"/>
        <v>0</v>
      </c>
      <c r="AH53" s="48">
        <f t="shared" si="35"/>
        <v>0</v>
      </c>
      <c r="AI53" s="48">
        <f t="shared" si="36"/>
        <v>0</v>
      </c>
      <c r="AJ53" s="48">
        <f t="shared" si="37"/>
        <v>0</v>
      </c>
      <c r="AK53" s="48">
        <f t="shared" si="38"/>
        <v>0</v>
      </c>
      <c r="AL53" s="48">
        <f t="shared" si="39"/>
        <v>0</v>
      </c>
      <c r="AM53" s="48">
        <f t="shared" si="40"/>
        <v>0</v>
      </c>
      <c r="AN53" s="48">
        <f t="shared" si="41"/>
        <v>0</v>
      </c>
      <c r="AO53" s="48">
        <f t="shared" si="42"/>
        <v>0</v>
      </c>
      <c r="AP53" s="48">
        <f t="shared" si="43"/>
        <v>0</v>
      </c>
      <c r="AQ53" s="41">
        <f t="shared" si="44"/>
        <v>0</v>
      </c>
      <c r="AR53" s="41">
        <f t="shared" si="45"/>
        <v>10</v>
      </c>
      <c r="AS53" s="48">
        <f t="shared" si="46"/>
        <v>0</v>
      </c>
      <c r="AT53" s="48">
        <f t="shared" si="47"/>
        <v>0</v>
      </c>
      <c r="AU53" s="48">
        <f t="shared" si="48"/>
        <v>0</v>
      </c>
      <c r="AV53" s="48">
        <f t="shared" si="49"/>
        <v>0</v>
      </c>
      <c r="AW53" s="48">
        <f t="shared" si="50"/>
        <v>0</v>
      </c>
      <c r="AX53" s="48">
        <f t="shared" si="51"/>
        <v>0</v>
      </c>
      <c r="AY53" s="48">
        <f t="shared" si="52"/>
        <v>0</v>
      </c>
      <c r="AZ53" s="48">
        <f t="shared" si="53"/>
        <v>0</v>
      </c>
      <c r="BA53" s="48">
        <f t="shared" si="54"/>
        <v>0</v>
      </c>
      <c r="BB53" s="48">
        <f t="shared" si="55"/>
        <v>0</v>
      </c>
      <c r="BC53" s="41">
        <f t="shared" si="56"/>
        <v>0</v>
      </c>
      <c r="BD53" s="44">
        <f t="shared" si="57"/>
        <v>0</v>
      </c>
      <c r="BE53" s="58">
        <f t="shared" si="58"/>
        <v>0</v>
      </c>
      <c r="BF53" s="58"/>
    </row>
    <row r="54" spans="2:58" s="8" customFormat="1" ht="12.75" hidden="1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2"/>
        <v>0</v>
      </c>
      <c r="AB54" s="49">
        <f>IF(AA54=0,0,LOOKUP(AA54,Bodování!$A$2:$A$101,Bodování!$B$2:$B$101))</f>
        <v>0</v>
      </c>
      <c r="AC54" s="50">
        <f t="shared" si="32"/>
      </c>
      <c r="AD54" s="51">
        <f t="shared" si="33"/>
      </c>
      <c r="AE54" s="36"/>
      <c r="AF54" s="17"/>
      <c r="AG54" s="48">
        <f t="shared" si="34"/>
        <v>0</v>
      </c>
      <c r="AH54" s="48">
        <f t="shared" si="35"/>
        <v>0</v>
      </c>
      <c r="AI54" s="48">
        <f t="shared" si="36"/>
        <v>0</v>
      </c>
      <c r="AJ54" s="48">
        <f t="shared" si="37"/>
        <v>0</v>
      </c>
      <c r="AK54" s="48">
        <f t="shared" si="38"/>
        <v>0</v>
      </c>
      <c r="AL54" s="48">
        <f t="shared" si="39"/>
        <v>0</v>
      </c>
      <c r="AM54" s="48">
        <f t="shared" si="40"/>
        <v>0</v>
      </c>
      <c r="AN54" s="48">
        <f t="shared" si="41"/>
        <v>0</v>
      </c>
      <c r="AO54" s="48">
        <f t="shared" si="42"/>
        <v>0</v>
      </c>
      <c r="AP54" s="48">
        <f t="shared" si="43"/>
        <v>0</v>
      </c>
      <c r="AQ54" s="41">
        <f t="shared" si="44"/>
        <v>0</v>
      </c>
      <c r="AR54" s="41">
        <f t="shared" si="45"/>
        <v>10</v>
      </c>
      <c r="AS54" s="48">
        <f t="shared" si="46"/>
        <v>0</v>
      </c>
      <c r="AT54" s="48">
        <f t="shared" si="47"/>
        <v>0</v>
      </c>
      <c r="AU54" s="48">
        <f t="shared" si="48"/>
        <v>0</v>
      </c>
      <c r="AV54" s="48">
        <f t="shared" si="49"/>
        <v>0</v>
      </c>
      <c r="AW54" s="48">
        <f t="shared" si="50"/>
        <v>0</v>
      </c>
      <c r="AX54" s="48">
        <f t="shared" si="51"/>
        <v>0</v>
      </c>
      <c r="AY54" s="48">
        <f t="shared" si="52"/>
        <v>0</v>
      </c>
      <c r="AZ54" s="48">
        <f t="shared" si="53"/>
        <v>0</v>
      </c>
      <c r="BA54" s="48">
        <f t="shared" si="54"/>
        <v>0</v>
      </c>
      <c r="BB54" s="48">
        <f t="shared" si="55"/>
        <v>0</v>
      </c>
      <c r="BC54" s="41">
        <f t="shared" si="56"/>
        <v>0</v>
      </c>
      <c r="BD54" s="44">
        <f t="shared" si="57"/>
        <v>0</v>
      </c>
      <c r="BE54" s="58">
        <f t="shared" si="58"/>
        <v>0</v>
      </c>
      <c r="BF54" s="58"/>
    </row>
    <row r="55" spans="2:58" s="8" customFormat="1" ht="12.75" hidden="1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2"/>
        <v>0</v>
      </c>
      <c r="AB55" s="49">
        <f>IF(AA55=0,0,LOOKUP(AA55,Bodování!$A$2:$A$101,Bodování!$B$2:$B$101))</f>
        <v>0</v>
      </c>
      <c r="AC55" s="50">
        <f t="shared" si="32"/>
      </c>
      <c r="AD55" s="51">
        <f t="shared" si="33"/>
      </c>
      <c r="AE55" s="36"/>
      <c r="AF55" s="17"/>
      <c r="AG55" s="48">
        <f t="shared" si="34"/>
        <v>0</v>
      </c>
      <c r="AH55" s="48">
        <f t="shared" si="35"/>
        <v>0</v>
      </c>
      <c r="AI55" s="48">
        <f t="shared" si="36"/>
        <v>0</v>
      </c>
      <c r="AJ55" s="48">
        <f t="shared" si="37"/>
        <v>0</v>
      </c>
      <c r="AK55" s="48">
        <f t="shared" si="38"/>
        <v>0</v>
      </c>
      <c r="AL55" s="48">
        <f t="shared" si="39"/>
        <v>0</v>
      </c>
      <c r="AM55" s="48">
        <f t="shared" si="40"/>
        <v>0</v>
      </c>
      <c r="AN55" s="48">
        <f t="shared" si="41"/>
        <v>0</v>
      </c>
      <c r="AO55" s="48">
        <f t="shared" si="42"/>
        <v>0</v>
      </c>
      <c r="AP55" s="48">
        <f t="shared" si="43"/>
        <v>0</v>
      </c>
      <c r="AQ55" s="41">
        <f t="shared" si="44"/>
        <v>0</v>
      </c>
      <c r="AR55" s="41">
        <f t="shared" si="45"/>
        <v>10</v>
      </c>
      <c r="AS55" s="48">
        <f t="shared" si="46"/>
        <v>0</v>
      </c>
      <c r="AT55" s="48">
        <f t="shared" si="47"/>
        <v>0</v>
      </c>
      <c r="AU55" s="48">
        <f t="shared" si="48"/>
        <v>0</v>
      </c>
      <c r="AV55" s="48">
        <f t="shared" si="49"/>
        <v>0</v>
      </c>
      <c r="AW55" s="48">
        <f t="shared" si="50"/>
        <v>0</v>
      </c>
      <c r="AX55" s="48">
        <f t="shared" si="51"/>
        <v>0</v>
      </c>
      <c r="AY55" s="48">
        <f t="shared" si="52"/>
        <v>0</v>
      </c>
      <c r="AZ55" s="48">
        <f t="shared" si="53"/>
        <v>0</v>
      </c>
      <c r="BA55" s="48">
        <f t="shared" si="54"/>
        <v>0</v>
      </c>
      <c r="BB55" s="48">
        <f t="shared" si="55"/>
        <v>0</v>
      </c>
      <c r="BC55" s="41">
        <f t="shared" si="56"/>
        <v>0</v>
      </c>
      <c r="BD55" s="44">
        <f t="shared" si="57"/>
        <v>0</v>
      </c>
      <c r="BE55" s="58">
        <f t="shared" si="58"/>
        <v>0</v>
      </c>
      <c r="BF55" s="58"/>
    </row>
    <row r="56" spans="2:58" s="8" customFormat="1" ht="12.75" hidden="1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2"/>
        <v>0</v>
      </c>
      <c r="AB56" s="49">
        <f>IF(AA56=0,0,LOOKUP(AA56,Bodování!$A$2:$A$101,Bodování!$B$2:$B$101))</f>
        <v>0</v>
      </c>
      <c r="AC56" s="50">
        <f t="shared" si="32"/>
      </c>
      <c r="AD56" s="51">
        <f t="shared" si="33"/>
      </c>
      <c r="AE56" s="36"/>
      <c r="AF56" s="17"/>
      <c r="AG56" s="48">
        <f t="shared" si="34"/>
        <v>0</v>
      </c>
      <c r="AH56" s="48">
        <f t="shared" si="35"/>
        <v>0</v>
      </c>
      <c r="AI56" s="48">
        <f t="shared" si="36"/>
        <v>0</v>
      </c>
      <c r="AJ56" s="48">
        <f t="shared" si="37"/>
        <v>0</v>
      </c>
      <c r="AK56" s="48">
        <f t="shared" si="38"/>
        <v>0</v>
      </c>
      <c r="AL56" s="48">
        <f t="shared" si="39"/>
        <v>0</v>
      </c>
      <c r="AM56" s="48">
        <f t="shared" si="40"/>
        <v>0</v>
      </c>
      <c r="AN56" s="48">
        <f t="shared" si="41"/>
        <v>0</v>
      </c>
      <c r="AO56" s="48">
        <f t="shared" si="42"/>
        <v>0</v>
      </c>
      <c r="AP56" s="48">
        <f t="shared" si="43"/>
        <v>0</v>
      </c>
      <c r="AQ56" s="41">
        <f t="shared" si="44"/>
        <v>0</v>
      </c>
      <c r="AR56" s="41">
        <f t="shared" si="45"/>
        <v>10</v>
      </c>
      <c r="AS56" s="48">
        <f t="shared" si="46"/>
        <v>0</v>
      </c>
      <c r="AT56" s="48">
        <f t="shared" si="47"/>
        <v>0</v>
      </c>
      <c r="AU56" s="48">
        <f t="shared" si="48"/>
        <v>0</v>
      </c>
      <c r="AV56" s="48">
        <f t="shared" si="49"/>
        <v>0</v>
      </c>
      <c r="AW56" s="48">
        <f t="shared" si="50"/>
        <v>0</v>
      </c>
      <c r="AX56" s="48">
        <f t="shared" si="51"/>
        <v>0</v>
      </c>
      <c r="AY56" s="48">
        <f t="shared" si="52"/>
        <v>0</v>
      </c>
      <c r="AZ56" s="48">
        <f t="shared" si="53"/>
        <v>0</v>
      </c>
      <c r="BA56" s="48">
        <f t="shared" si="54"/>
        <v>0</v>
      </c>
      <c r="BB56" s="48">
        <f t="shared" si="55"/>
        <v>0</v>
      </c>
      <c r="BC56" s="41">
        <f t="shared" si="56"/>
        <v>0</v>
      </c>
      <c r="BD56" s="44">
        <f t="shared" si="57"/>
        <v>0</v>
      </c>
      <c r="BE56" s="58">
        <f t="shared" si="58"/>
        <v>0</v>
      </c>
      <c r="BF56" s="58"/>
    </row>
    <row r="57" spans="2:58" s="8" customFormat="1" ht="12.75" hidden="1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2"/>
        <v>0</v>
      </c>
      <c r="AB57" s="49">
        <f>IF(AA57=0,0,LOOKUP(AA57,Bodování!$A$2:$A$101,Bodování!$B$2:$B$101))</f>
        <v>0</v>
      </c>
      <c r="AC57" s="50">
        <f t="shared" si="32"/>
      </c>
      <c r="AD57" s="51">
        <f t="shared" si="33"/>
      </c>
      <c r="AE57" s="36"/>
      <c r="AF57" s="17"/>
      <c r="AG57" s="48">
        <f t="shared" si="34"/>
        <v>0</v>
      </c>
      <c r="AH57" s="48">
        <f t="shared" si="35"/>
        <v>0</v>
      </c>
      <c r="AI57" s="48">
        <f t="shared" si="36"/>
        <v>0</v>
      </c>
      <c r="AJ57" s="48">
        <f t="shared" si="37"/>
        <v>0</v>
      </c>
      <c r="AK57" s="48">
        <f t="shared" si="38"/>
        <v>0</v>
      </c>
      <c r="AL57" s="48">
        <f t="shared" si="39"/>
        <v>0</v>
      </c>
      <c r="AM57" s="48">
        <f t="shared" si="40"/>
        <v>0</v>
      </c>
      <c r="AN57" s="48">
        <f t="shared" si="41"/>
        <v>0</v>
      </c>
      <c r="AO57" s="48">
        <f t="shared" si="42"/>
        <v>0</v>
      </c>
      <c r="AP57" s="48">
        <f t="shared" si="43"/>
        <v>0</v>
      </c>
      <c r="AQ57" s="41">
        <f t="shared" si="44"/>
        <v>0</v>
      </c>
      <c r="AR57" s="41">
        <f t="shared" si="45"/>
        <v>10</v>
      </c>
      <c r="AS57" s="48">
        <f t="shared" si="46"/>
        <v>0</v>
      </c>
      <c r="AT57" s="48">
        <f t="shared" si="47"/>
        <v>0</v>
      </c>
      <c r="AU57" s="48">
        <f t="shared" si="48"/>
        <v>0</v>
      </c>
      <c r="AV57" s="48">
        <f t="shared" si="49"/>
        <v>0</v>
      </c>
      <c r="AW57" s="48">
        <f t="shared" si="50"/>
        <v>0</v>
      </c>
      <c r="AX57" s="48">
        <f t="shared" si="51"/>
        <v>0</v>
      </c>
      <c r="AY57" s="48">
        <f t="shared" si="52"/>
        <v>0</v>
      </c>
      <c r="AZ57" s="48">
        <f t="shared" si="53"/>
        <v>0</v>
      </c>
      <c r="BA57" s="48">
        <f t="shared" si="54"/>
        <v>0</v>
      </c>
      <c r="BB57" s="48">
        <f t="shared" si="55"/>
        <v>0</v>
      </c>
      <c r="BC57" s="41">
        <f t="shared" si="56"/>
        <v>0</v>
      </c>
      <c r="BD57" s="44">
        <f t="shared" si="57"/>
        <v>0</v>
      </c>
      <c r="BE57" s="58">
        <f t="shared" si="58"/>
        <v>0</v>
      </c>
      <c r="BF57" s="58"/>
    </row>
    <row r="58" spans="2:58" s="8" customFormat="1" ht="12.75" hidden="1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2"/>
        <v>0</v>
      </c>
      <c r="AB58" s="49">
        <f>IF(AA58=0,0,LOOKUP(AA58,Bodování!$A$2:$A$101,Bodování!$B$2:$B$101))</f>
        <v>0</v>
      </c>
      <c r="AC58" s="50">
        <f t="shared" si="32"/>
      </c>
      <c r="AD58" s="51">
        <f t="shared" si="33"/>
      </c>
      <c r="AE58" s="36"/>
      <c r="AF58" s="17"/>
      <c r="AG58" s="48">
        <f t="shared" si="34"/>
        <v>0</v>
      </c>
      <c r="AH58" s="48">
        <f t="shared" si="35"/>
        <v>0</v>
      </c>
      <c r="AI58" s="48">
        <f t="shared" si="36"/>
        <v>0</v>
      </c>
      <c r="AJ58" s="48">
        <f t="shared" si="37"/>
        <v>0</v>
      </c>
      <c r="AK58" s="48">
        <f t="shared" si="38"/>
        <v>0</v>
      </c>
      <c r="AL58" s="48">
        <f t="shared" si="39"/>
        <v>0</v>
      </c>
      <c r="AM58" s="48">
        <f t="shared" si="40"/>
        <v>0</v>
      </c>
      <c r="AN58" s="48">
        <f t="shared" si="41"/>
        <v>0</v>
      </c>
      <c r="AO58" s="48">
        <f t="shared" si="42"/>
        <v>0</v>
      </c>
      <c r="AP58" s="48">
        <f t="shared" si="43"/>
        <v>0</v>
      </c>
      <c r="AQ58" s="41">
        <f t="shared" si="44"/>
        <v>0</v>
      </c>
      <c r="AR58" s="41">
        <f t="shared" si="45"/>
        <v>10</v>
      </c>
      <c r="AS58" s="48">
        <f t="shared" si="46"/>
        <v>0</v>
      </c>
      <c r="AT58" s="48">
        <f t="shared" si="47"/>
        <v>0</v>
      </c>
      <c r="AU58" s="48">
        <f t="shared" si="48"/>
        <v>0</v>
      </c>
      <c r="AV58" s="48">
        <f t="shared" si="49"/>
        <v>0</v>
      </c>
      <c r="AW58" s="48">
        <f t="shared" si="50"/>
        <v>0</v>
      </c>
      <c r="AX58" s="48">
        <f t="shared" si="51"/>
        <v>0</v>
      </c>
      <c r="AY58" s="48">
        <f t="shared" si="52"/>
        <v>0</v>
      </c>
      <c r="AZ58" s="48">
        <f t="shared" si="53"/>
        <v>0</v>
      </c>
      <c r="BA58" s="48">
        <f t="shared" si="54"/>
        <v>0</v>
      </c>
      <c r="BB58" s="48">
        <f t="shared" si="55"/>
        <v>0</v>
      </c>
      <c r="BC58" s="41">
        <f t="shared" si="56"/>
        <v>0</v>
      </c>
      <c r="BD58" s="44">
        <f t="shared" si="57"/>
        <v>0</v>
      </c>
      <c r="BE58" s="58">
        <f t="shared" si="58"/>
        <v>0</v>
      </c>
      <c r="BF58" s="58"/>
    </row>
    <row r="59" spans="2:58" s="8" customFormat="1" ht="12.75" hidden="1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2"/>
        <v>0</v>
      </c>
      <c r="AB59" s="49">
        <f>IF(AA59=0,0,LOOKUP(AA59,Bodování!$A$2:$A$101,Bodování!$B$2:$B$101))</f>
        <v>0</v>
      </c>
      <c r="AC59" s="50">
        <f t="shared" si="32"/>
      </c>
      <c r="AD59" s="51">
        <f t="shared" si="33"/>
      </c>
      <c r="AE59" s="36"/>
      <c r="AF59" s="17"/>
      <c r="AG59" s="48">
        <f t="shared" si="34"/>
        <v>0</v>
      </c>
      <c r="AH59" s="48">
        <f t="shared" si="35"/>
        <v>0</v>
      </c>
      <c r="AI59" s="48">
        <f t="shared" si="36"/>
        <v>0</v>
      </c>
      <c r="AJ59" s="48">
        <f t="shared" si="37"/>
        <v>0</v>
      </c>
      <c r="AK59" s="48">
        <f t="shared" si="38"/>
        <v>0</v>
      </c>
      <c r="AL59" s="48">
        <f t="shared" si="39"/>
        <v>0</v>
      </c>
      <c r="AM59" s="48">
        <f t="shared" si="40"/>
        <v>0</v>
      </c>
      <c r="AN59" s="48">
        <f t="shared" si="41"/>
        <v>0</v>
      </c>
      <c r="AO59" s="48">
        <f t="shared" si="42"/>
        <v>0</v>
      </c>
      <c r="AP59" s="48">
        <f t="shared" si="43"/>
        <v>0</v>
      </c>
      <c r="AQ59" s="41">
        <f t="shared" si="44"/>
        <v>0</v>
      </c>
      <c r="AR59" s="41">
        <f t="shared" si="45"/>
        <v>10</v>
      </c>
      <c r="AS59" s="48">
        <f t="shared" si="46"/>
        <v>0</v>
      </c>
      <c r="AT59" s="48">
        <f t="shared" si="47"/>
        <v>0</v>
      </c>
      <c r="AU59" s="48">
        <f t="shared" si="48"/>
        <v>0</v>
      </c>
      <c r="AV59" s="48">
        <f t="shared" si="49"/>
        <v>0</v>
      </c>
      <c r="AW59" s="48">
        <f t="shared" si="50"/>
        <v>0</v>
      </c>
      <c r="AX59" s="48">
        <f t="shared" si="51"/>
        <v>0</v>
      </c>
      <c r="AY59" s="48">
        <f t="shared" si="52"/>
        <v>0</v>
      </c>
      <c r="AZ59" s="48">
        <f t="shared" si="53"/>
        <v>0</v>
      </c>
      <c r="BA59" s="48">
        <f t="shared" si="54"/>
        <v>0</v>
      </c>
      <c r="BB59" s="48">
        <f t="shared" si="55"/>
        <v>0</v>
      </c>
      <c r="BC59" s="41">
        <f t="shared" si="56"/>
        <v>0</v>
      </c>
      <c r="BD59" s="44">
        <f t="shared" si="57"/>
        <v>0</v>
      </c>
      <c r="BE59" s="58">
        <f t="shared" si="58"/>
        <v>0</v>
      </c>
      <c r="BF59" s="58"/>
    </row>
    <row r="60" spans="2:58" s="8" customFormat="1" ht="12.75" hidden="1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2"/>
        <v>0</v>
      </c>
      <c r="AB60" s="49">
        <f>IF(AA60=0,0,LOOKUP(AA60,Bodování!$A$2:$A$101,Bodování!$B$2:$B$101))</f>
        <v>0</v>
      </c>
      <c r="AC60" s="50">
        <f t="shared" si="32"/>
      </c>
      <c r="AD60" s="51">
        <f t="shared" si="33"/>
      </c>
      <c r="AE60" s="36"/>
      <c r="AF60" s="17"/>
      <c r="AG60" s="48">
        <f t="shared" si="34"/>
        <v>0</v>
      </c>
      <c r="AH60" s="48">
        <f t="shared" si="35"/>
        <v>0</v>
      </c>
      <c r="AI60" s="48">
        <f t="shared" si="36"/>
        <v>0</v>
      </c>
      <c r="AJ60" s="48">
        <f t="shared" si="37"/>
        <v>0</v>
      </c>
      <c r="AK60" s="48">
        <f t="shared" si="38"/>
        <v>0</v>
      </c>
      <c r="AL60" s="48">
        <f t="shared" si="39"/>
        <v>0</v>
      </c>
      <c r="AM60" s="48">
        <f t="shared" si="40"/>
        <v>0</v>
      </c>
      <c r="AN60" s="48">
        <f t="shared" si="41"/>
        <v>0</v>
      </c>
      <c r="AO60" s="48">
        <f t="shared" si="42"/>
        <v>0</v>
      </c>
      <c r="AP60" s="48">
        <f t="shared" si="43"/>
        <v>0</v>
      </c>
      <c r="AQ60" s="41">
        <f t="shared" si="44"/>
        <v>0</v>
      </c>
      <c r="AR60" s="41">
        <f t="shared" si="45"/>
        <v>10</v>
      </c>
      <c r="AS60" s="48">
        <f t="shared" si="46"/>
        <v>0</v>
      </c>
      <c r="AT60" s="48">
        <f t="shared" si="47"/>
        <v>0</v>
      </c>
      <c r="AU60" s="48">
        <f t="shared" si="48"/>
        <v>0</v>
      </c>
      <c r="AV60" s="48">
        <f t="shared" si="49"/>
        <v>0</v>
      </c>
      <c r="AW60" s="48">
        <f t="shared" si="50"/>
        <v>0</v>
      </c>
      <c r="AX60" s="48">
        <f t="shared" si="51"/>
        <v>0</v>
      </c>
      <c r="AY60" s="48">
        <f t="shared" si="52"/>
        <v>0</v>
      </c>
      <c r="AZ60" s="48">
        <f t="shared" si="53"/>
        <v>0</v>
      </c>
      <c r="BA60" s="48">
        <f t="shared" si="54"/>
        <v>0</v>
      </c>
      <c r="BB60" s="48">
        <f t="shared" si="55"/>
        <v>0</v>
      </c>
      <c r="BC60" s="41">
        <f t="shared" si="56"/>
        <v>0</v>
      </c>
      <c r="BD60" s="44">
        <f t="shared" si="57"/>
        <v>0</v>
      </c>
      <c r="BE60" s="58">
        <f t="shared" si="58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89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600" verticalDpi="600" orientation="landscape" paperSize="9" scale="71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5.75390625" style="17" bestFit="1" customWidth="1"/>
    <col min="27" max="27" width="7.125" style="15" bestFit="1" customWidth="1"/>
    <col min="28" max="28" width="5.75390625" style="17" bestFit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17.625" style="19" customWidth="1"/>
    <col min="33" max="41" width="3.625" style="47" hidden="1" customWidth="1"/>
    <col min="42" max="42" width="4.75390625" style="47" hidden="1" customWidth="1"/>
    <col min="43" max="43" width="5.875" style="22" hidden="1" customWidth="1"/>
    <col min="44" max="44" width="8.25390625" style="22" hidden="1" customWidth="1"/>
    <col min="45" max="49" width="3.625" style="47" hidden="1" customWidth="1"/>
    <col min="50" max="50" width="7.375" style="47" hidden="1" customWidth="1"/>
    <col min="51" max="51" width="6.75390625" style="47" hidden="1" customWidth="1"/>
    <col min="52" max="52" width="7.875" style="47" hidden="1" customWidth="1"/>
    <col min="53" max="53" width="13.625" style="47" hidden="1" customWidth="1"/>
    <col min="54" max="54" width="20.00390625" style="47" hidden="1" customWidth="1"/>
    <col min="55" max="55" width="8.375" style="22" hidden="1" customWidth="1"/>
    <col min="56" max="56" width="6.375" style="42" hidden="1" customWidth="1"/>
    <col min="57" max="57" width="25.7539062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36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1" t="s">
        <v>19</v>
      </c>
      <c r="C9" s="81" t="s">
        <v>0</v>
      </c>
      <c r="D9" s="82" t="s">
        <v>7</v>
      </c>
      <c r="E9" s="77" t="s">
        <v>9</v>
      </c>
      <c r="F9" s="78"/>
      <c r="G9" s="79" t="s">
        <v>10</v>
      </c>
      <c r="H9" s="80"/>
      <c r="I9" s="77" t="s">
        <v>11</v>
      </c>
      <c r="J9" s="78"/>
      <c r="K9" s="79" t="s">
        <v>12</v>
      </c>
      <c r="L9" s="80"/>
      <c r="M9" s="77" t="s">
        <v>13</v>
      </c>
      <c r="N9" s="78"/>
      <c r="O9" s="79" t="s">
        <v>14</v>
      </c>
      <c r="P9" s="80"/>
      <c r="Q9" s="77" t="s">
        <v>15</v>
      </c>
      <c r="R9" s="78"/>
      <c r="S9" s="79" t="s">
        <v>16</v>
      </c>
      <c r="T9" s="80"/>
      <c r="U9" s="77" t="s">
        <v>20</v>
      </c>
      <c r="V9" s="78"/>
      <c r="W9" s="79" t="s">
        <v>21</v>
      </c>
      <c r="X9" s="80"/>
      <c r="Y9" s="73" t="s">
        <v>6</v>
      </c>
      <c r="Z9" s="74"/>
      <c r="AA9" s="73" t="s">
        <v>6</v>
      </c>
      <c r="AB9" s="74"/>
      <c r="AC9" s="75" t="s">
        <v>3</v>
      </c>
      <c r="AD9" s="76"/>
      <c r="AE9" s="71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2"/>
      <c r="C10" s="81"/>
      <c r="D10" s="82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2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24</v>
      </c>
      <c r="BE10" s="59" t="s">
        <v>26</v>
      </c>
    </row>
    <row r="11" spans="2:58" s="8" customFormat="1" ht="12.75">
      <c r="B11" s="68">
        <v>14</v>
      </c>
      <c r="C11" s="14" t="s">
        <v>68</v>
      </c>
      <c r="D11" s="13" t="s">
        <v>57</v>
      </c>
      <c r="E11" s="32">
        <v>0</v>
      </c>
      <c r="F11" s="56">
        <f>IF(E11=0,0,IF(E11="",0,LOOKUP(E11,Bodování!$A$2:$A$101,Bodování!$B$2:$B$101)))</f>
        <v>0</v>
      </c>
      <c r="G11" s="35">
        <v>1</v>
      </c>
      <c r="H11" s="57">
        <f>IF(G11=0,0,IF(G11="",0,LOOKUP(G11,Bodování!$A$2:$A$101,Bodování!$B$2:$B$101)))</f>
        <v>30</v>
      </c>
      <c r="I11" s="32">
        <v>1</v>
      </c>
      <c r="J11" s="56">
        <f>IF(I11=0,0,IF(I11="",0,LOOKUP(I11,Bodování!$A$2:$A$101,Bodování!$B$2:$B$101)))</f>
        <v>30</v>
      </c>
      <c r="K11" s="35">
        <v>1</v>
      </c>
      <c r="L11" s="57">
        <f>IF(K11=0,0,IF(K11="",0,LOOKUP(K11,Bodování!$A$2:$A$101,Bodování!$B$2:$B$101)))</f>
        <v>30</v>
      </c>
      <c r="M11" s="32">
        <v>1</v>
      </c>
      <c r="N11" s="56">
        <f>IF(M11=0,0,IF(M11="",0,LOOKUP(M11,Bodování!$A$2:$A$101,Bodování!$B$2:$B$101)))</f>
        <v>30</v>
      </c>
      <c r="O11" s="35">
        <v>1</v>
      </c>
      <c r="P11" s="57">
        <f>IF(O11=0,0,IF(O11="",0,LOOKUP(O11,Bodování!$A$2:$A$101,Bodování!$B$2:$B$101)))</f>
        <v>30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>IF(BE11&lt;7,0,AQ11)</f>
        <v>0</v>
      </c>
      <c r="Z11" s="49">
        <f>IF(Y11=0,0,LOOKUP(Y11,Bodování!$A$2:$A$101,Bodování!$B$2:$B$101))</f>
        <v>0</v>
      </c>
      <c r="AA11" s="49">
        <f>IF(BE11&lt;7,0,IF(AR11&gt;1,AQ11,BC11))</f>
        <v>0</v>
      </c>
      <c r="AB11" s="49">
        <f>IF(AA11=0,0,LOOKUP(AA11,Bodování!$A$2:$A$101,Bodování!$B$2:$B$101))</f>
        <v>0</v>
      </c>
      <c r="AC11" s="50">
        <f>IF(C11&gt;0,E11+G11+I11+K11+M11+O11+Q11+S11+U11+W11-Y11-AA11,"")</f>
        <v>5</v>
      </c>
      <c r="AD11" s="51">
        <f>IF(C11&gt;0,F11+H11+J11+L11+N11+P11+R11+T11+V11+X11-Z11-AB11,"")</f>
        <v>150</v>
      </c>
      <c r="AE11" s="36">
        <v>1</v>
      </c>
      <c r="AF11" s="17"/>
      <c r="AG11" s="48">
        <f>E11</f>
        <v>0</v>
      </c>
      <c r="AH11" s="48">
        <f>G11</f>
        <v>1</v>
      </c>
      <c r="AI11" s="48">
        <f>I11</f>
        <v>1</v>
      </c>
      <c r="AJ11" s="48">
        <f>K11</f>
        <v>1</v>
      </c>
      <c r="AK11" s="48">
        <f>M11</f>
        <v>1</v>
      </c>
      <c r="AL11" s="48">
        <f>O11</f>
        <v>1</v>
      </c>
      <c r="AM11" s="48">
        <f>Q11</f>
        <v>0</v>
      </c>
      <c r="AN11" s="48">
        <f>S11</f>
        <v>0</v>
      </c>
      <c r="AO11" s="48">
        <f>U11</f>
        <v>0</v>
      </c>
      <c r="AP11" s="48">
        <f>W11</f>
        <v>0</v>
      </c>
      <c r="AQ11" s="41">
        <f>MAX(AG11:AP11)</f>
        <v>1</v>
      </c>
      <c r="AR11" s="41">
        <f>COUNTIF(AG11:AP11,AQ11)</f>
        <v>5</v>
      </c>
      <c r="AS11" s="48">
        <f>IF(AQ11=AG11,0,AG11)</f>
        <v>0</v>
      </c>
      <c r="AT11" s="48">
        <f>IF(AQ11=AH11,0,AH11)</f>
        <v>0</v>
      </c>
      <c r="AU11" s="48">
        <f>IF(AQ11=AI11,0,AI11)</f>
        <v>0</v>
      </c>
      <c r="AV11" s="48">
        <f>IF(AQ11=AJ11,0,AJ11)</f>
        <v>0</v>
      </c>
      <c r="AW11" s="48">
        <f>IF(AQ11=AK11,0,AK11)</f>
        <v>0</v>
      </c>
      <c r="AX11" s="48">
        <f>IF(AQ11=AL11,0,AL11)</f>
        <v>0</v>
      </c>
      <c r="AY11" s="48">
        <f>IF(AQ11=AM11,0,AM11)</f>
        <v>0</v>
      </c>
      <c r="AZ11" s="48">
        <f>IF(AQ11=AN11,0,AN11)</f>
        <v>0</v>
      </c>
      <c r="BA11" s="48">
        <f>IF(AQ11=AO11,0,AO11)</f>
        <v>0</v>
      </c>
      <c r="BB11" s="48">
        <f>IF(AQ11=AP11,0,AP11)</f>
        <v>0</v>
      </c>
      <c r="BC11" s="41">
        <f>MAX(AS11:BB11)</f>
        <v>0</v>
      </c>
      <c r="BD11" s="44">
        <f>IF(C11="",0,1)</f>
        <v>1</v>
      </c>
      <c r="BE11" s="58">
        <f>10-(COUNTIF(AG11:AP11,0))</f>
        <v>5</v>
      </c>
      <c r="BF11" s="58"/>
    </row>
    <row r="12" spans="2:58" s="8" customFormat="1" ht="12.75">
      <c r="B12" s="68">
        <v>1</v>
      </c>
      <c r="C12" s="14" t="s">
        <v>69</v>
      </c>
      <c r="D12" s="13" t="s">
        <v>57</v>
      </c>
      <c r="E12" s="32">
        <v>1</v>
      </c>
      <c r="F12" s="56">
        <f>IF(E12=0,0,IF(E12="",0,LOOKUP(E12,Bodování!$A$2:$A$101,Bodování!$B$2:$B$101)))</f>
        <v>30</v>
      </c>
      <c r="G12" s="35">
        <v>2</v>
      </c>
      <c r="H12" s="57">
        <f>IF(G12=0,0,IF(G12="",0,LOOKUP(G12,Bodování!$A$2:$A$101,Bodování!$B$2:$B$101)))</f>
        <v>29</v>
      </c>
      <c r="I12" s="32">
        <v>3</v>
      </c>
      <c r="J12" s="56">
        <f>IF(I12=0,0,IF(I12="",0,LOOKUP(I12,Bodování!$A$2:$A$101,Bodování!$B$2:$B$101)))</f>
        <v>28</v>
      </c>
      <c r="K12" s="35">
        <v>2</v>
      </c>
      <c r="L12" s="57">
        <v>29</v>
      </c>
      <c r="M12" s="32">
        <v>2</v>
      </c>
      <c r="N12" s="56">
        <v>29</v>
      </c>
      <c r="O12" s="35">
        <v>4</v>
      </c>
      <c r="P12" s="57">
        <v>27</v>
      </c>
      <c r="Q12" s="32"/>
      <c r="R12" s="56"/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v>4</v>
      </c>
      <c r="Z12" s="49">
        <f>IF(Y12=0,0,LOOKUP(Y12,Bodování!$A$2:$A$101,Bodování!$B$2:$B$101))</f>
        <v>27</v>
      </c>
      <c r="AA12" s="49">
        <f>IF(BE12&lt;7,0,IF(AR12&gt;1,AQ12,BC12))</f>
        <v>0</v>
      </c>
      <c r="AB12" s="49">
        <f>IF(AA12=0,0,LOOKUP(AA12,Bodování!$A$2:$A$101,Bodování!$B$2:$B$101))</f>
        <v>0</v>
      </c>
      <c r="AC12" s="50">
        <f>IF(C12&gt;0,E12+G12+I12+K12+M12+O12+Q12+S12+U12+W12-Y12-AA12,"")</f>
        <v>10</v>
      </c>
      <c r="AD12" s="51">
        <f>IF(C12&gt;0,F12+H12+J12+L12+N12+P12+R12+T12+V12+X12-Z12-AB12,"")</f>
        <v>145</v>
      </c>
      <c r="AE12" s="36">
        <v>2</v>
      </c>
      <c r="AF12" s="17"/>
      <c r="AG12" s="48">
        <f>E12</f>
        <v>1</v>
      </c>
      <c r="AH12" s="48">
        <f>G12</f>
        <v>2</v>
      </c>
      <c r="AI12" s="48">
        <f>I12</f>
        <v>3</v>
      </c>
      <c r="AJ12" s="48">
        <f>K12</f>
        <v>2</v>
      </c>
      <c r="AK12" s="48">
        <f>M12</f>
        <v>2</v>
      </c>
      <c r="AL12" s="48">
        <f>O12</f>
        <v>4</v>
      </c>
      <c r="AM12" s="48">
        <f>Q12</f>
        <v>0</v>
      </c>
      <c r="AN12" s="48">
        <f>S12</f>
        <v>0</v>
      </c>
      <c r="AO12" s="48">
        <f>U12</f>
        <v>0</v>
      </c>
      <c r="AP12" s="48">
        <f>W12</f>
        <v>0</v>
      </c>
      <c r="AQ12" s="41">
        <f>MAX(AG12:AP12)</f>
        <v>4</v>
      </c>
      <c r="AR12" s="41">
        <f>COUNTIF(AG12:AP12,AQ12)</f>
        <v>1</v>
      </c>
      <c r="AS12" s="48">
        <f>IF(AQ12=AG12,0,AG12)</f>
        <v>1</v>
      </c>
      <c r="AT12" s="48">
        <f>IF(AQ12=AH12,0,AH12)</f>
        <v>2</v>
      </c>
      <c r="AU12" s="48">
        <f>IF(AQ12=AI12,0,AI12)</f>
        <v>3</v>
      </c>
      <c r="AV12" s="48">
        <f>IF(AQ12=AJ12,0,AJ12)</f>
        <v>2</v>
      </c>
      <c r="AW12" s="48">
        <f>IF(AQ12=AK12,0,AK12)</f>
        <v>2</v>
      </c>
      <c r="AX12" s="48">
        <f>IF(AQ12=AL12,0,AL12)</f>
        <v>0</v>
      </c>
      <c r="AY12" s="48">
        <f>IF(AQ12=AM12,0,AM12)</f>
        <v>0</v>
      </c>
      <c r="AZ12" s="48">
        <f>IF(AQ12=AN12,0,AN12)</f>
        <v>0</v>
      </c>
      <c r="BA12" s="48">
        <f>IF(AQ12=AO12,0,AO12)</f>
        <v>0</v>
      </c>
      <c r="BB12" s="48">
        <f>IF(AQ12=AP12,0,AP12)</f>
        <v>0</v>
      </c>
      <c r="BC12" s="41">
        <f>MAX(AS12:BB12)</f>
        <v>3</v>
      </c>
      <c r="BD12" s="44">
        <f>IF(C12="",0,1)</f>
        <v>1</v>
      </c>
      <c r="BE12" s="58">
        <f>10-(COUNTIF(AG12:AP12,0))</f>
        <v>6</v>
      </c>
      <c r="BF12" s="58"/>
    </row>
    <row r="13" spans="2:58" s="8" customFormat="1" ht="12.75">
      <c r="B13" s="68">
        <v>3</v>
      </c>
      <c r="C13" s="14" t="s">
        <v>60</v>
      </c>
      <c r="D13" s="13" t="s">
        <v>57</v>
      </c>
      <c r="E13" s="32">
        <v>3</v>
      </c>
      <c r="F13" s="56">
        <f>IF(E13=0,0,IF(E13="",0,LOOKUP(E13,Bodování!$A$2:$A$101,Bodování!$B$2:$B$101)))</f>
        <v>28</v>
      </c>
      <c r="G13" s="35">
        <v>4</v>
      </c>
      <c r="H13" s="57">
        <f>IF(G13=0,0,IF(G13="",0,LOOKUP(G13,Bodování!$A$2:$A$101,Bodování!$B$2:$B$101)))</f>
        <v>27</v>
      </c>
      <c r="I13" s="32">
        <v>5</v>
      </c>
      <c r="J13" s="56">
        <f>IF(I13=0,0,IF(I13="",0,LOOKUP(I13,Bodování!$A$2:$A$101,Bodování!$B$2:$B$101)))</f>
        <v>26</v>
      </c>
      <c r="K13" s="35">
        <v>4</v>
      </c>
      <c r="L13" s="57">
        <v>27</v>
      </c>
      <c r="M13" s="32">
        <v>4</v>
      </c>
      <c r="N13" s="56">
        <v>27</v>
      </c>
      <c r="O13" s="35">
        <v>5</v>
      </c>
      <c r="P13" s="57">
        <v>26</v>
      </c>
      <c r="Q13" s="32"/>
      <c r="R13" s="56"/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v>5</v>
      </c>
      <c r="Z13" s="49">
        <f>IF(Y13=0,0,LOOKUP(Y13,Bodování!$A$2:$A$101,Bodování!$B$2:$B$101))</f>
        <v>26</v>
      </c>
      <c r="AA13" s="49">
        <f>IF(BE13&lt;7,0,IF(AR13&gt;1,AQ13,BC13))</f>
        <v>0</v>
      </c>
      <c r="AB13" s="49">
        <f>IF(AA13=0,0,LOOKUP(AA13,Bodování!$A$2:$A$101,Bodování!$B$2:$B$101))</f>
        <v>0</v>
      </c>
      <c r="AC13" s="50">
        <f>IF(C13&gt;0,E13+G13+I13+K13+M13+O13+Q13+S13+U13+W13-Y13-AA13,"")</f>
        <v>20</v>
      </c>
      <c r="AD13" s="51">
        <f>IF(C13&gt;0,F13+H13+J13+L13+N13+P13+R13+T13+V13+X13-Z13-AB13,"")</f>
        <v>135</v>
      </c>
      <c r="AE13" s="36">
        <v>3</v>
      </c>
      <c r="AF13" s="17"/>
      <c r="AG13" s="48">
        <f>E13</f>
        <v>3</v>
      </c>
      <c r="AH13" s="48">
        <f>G13</f>
        <v>4</v>
      </c>
      <c r="AI13" s="48">
        <f>I13</f>
        <v>5</v>
      </c>
      <c r="AJ13" s="48">
        <f>K13</f>
        <v>4</v>
      </c>
      <c r="AK13" s="48">
        <f>M13</f>
        <v>4</v>
      </c>
      <c r="AL13" s="48">
        <f>O13</f>
        <v>5</v>
      </c>
      <c r="AM13" s="48">
        <f>Q13</f>
        <v>0</v>
      </c>
      <c r="AN13" s="48">
        <f>S13</f>
        <v>0</v>
      </c>
      <c r="AO13" s="48">
        <f>U13</f>
        <v>0</v>
      </c>
      <c r="AP13" s="48">
        <f>W13</f>
        <v>0</v>
      </c>
      <c r="AQ13" s="41">
        <f>MAX(AG13:AP13)</f>
        <v>5</v>
      </c>
      <c r="AR13" s="41">
        <f>COUNTIF(AG13:AP13,AQ13)</f>
        <v>2</v>
      </c>
      <c r="AS13" s="48">
        <f>IF(AQ13=AG13,0,AG13)</f>
        <v>3</v>
      </c>
      <c r="AT13" s="48">
        <f>IF(AQ13=AH13,0,AH13)</f>
        <v>4</v>
      </c>
      <c r="AU13" s="48">
        <f>IF(AQ13=AI13,0,AI13)</f>
        <v>0</v>
      </c>
      <c r="AV13" s="48">
        <f>IF(AQ13=AJ13,0,AJ13)</f>
        <v>4</v>
      </c>
      <c r="AW13" s="48">
        <f>IF(AQ13=AK13,0,AK13)</f>
        <v>4</v>
      </c>
      <c r="AX13" s="48">
        <f>IF(AQ13=AL13,0,AL13)</f>
        <v>0</v>
      </c>
      <c r="AY13" s="48">
        <f>IF(AQ13=AM13,0,AM13)</f>
        <v>0</v>
      </c>
      <c r="AZ13" s="48">
        <f>IF(AQ13=AN13,0,AN13)</f>
        <v>0</v>
      </c>
      <c r="BA13" s="48">
        <f>IF(AQ13=AO13,0,AO13)</f>
        <v>0</v>
      </c>
      <c r="BB13" s="48">
        <f>IF(AQ13=AP13,0,AP13)</f>
        <v>0</v>
      </c>
      <c r="BC13" s="41">
        <f>MAX(AS13:BB13)</f>
        <v>4</v>
      </c>
      <c r="BD13" s="44">
        <f>IF(C13="",0,1)</f>
        <v>1</v>
      </c>
      <c r="BE13" s="58">
        <f>10-(COUNTIF(AG13:AP13,0))</f>
        <v>6</v>
      </c>
      <c r="BF13" s="58"/>
    </row>
    <row r="14" spans="2:58" s="8" customFormat="1" ht="12.75">
      <c r="B14" s="68">
        <v>11</v>
      </c>
      <c r="C14" s="14" t="s">
        <v>67</v>
      </c>
      <c r="D14" s="13" t="s">
        <v>57</v>
      </c>
      <c r="E14" s="32">
        <v>11</v>
      </c>
      <c r="F14" s="56">
        <f>IF(E14=0,0,IF(E14="",0,LOOKUP(E14,Bodování!$A$2:$A$101,Bodování!$B$2:$B$101)))</f>
        <v>20</v>
      </c>
      <c r="G14" s="35">
        <v>10</v>
      </c>
      <c r="H14" s="57">
        <f>IF(G14=0,0,IF(G14="",0,LOOKUP(G14,Bodování!$A$2:$A$101,Bodování!$B$2:$B$101)))</f>
        <v>21</v>
      </c>
      <c r="I14" s="32">
        <v>7</v>
      </c>
      <c r="J14" s="56">
        <f>IF(I14=0,0,IF(I14="",0,LOOKUP(I14,Bodování!$A$2:$A$101,Bodování!$B$2:$B$101)))</f>
        <v>24</v>
      </c>
      <c r="K14" s="35">
        <v>8</v>
      </c>
      <c r="L14" s="57">
        <f>IF(K14=0,0,IF(K14="",0,LOOKUP(K14,Bodování!$A$2:$A$101,Bodování!$B$2:$B$101)))</f>
        <v>23</v>
      </c>
      <c r="M14" s="32">
        <v>12</v>
      </c>
      <c r="N14" s="56">
        <f>IF(M14=0,0,IF(M14="",0,LOOKUP(M14,Bodování!$A$2:$A$101,Bodování!$B$2:$B$101)))</f>
        <v>19</v>
      </c>
      <c r="O14" s="35">
        <v>7</v>
      </c>
      <c r="P14" s="57">
        <f>IF(O14=0,0,IF(O14="",0,LOOKUP(O14,Bodování!$A$2:$A$101,Bodování!$B$2:$B$101)))</f>
        <v>24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v>12</v>
      </c>
      <c r="Z14" s="49">
        <f>IF(Y14=0,0,LOOKUP(Y14,Bodování!$A$2:$A$101,Bodování!$B$2:$B$101))</f>
        <v>19</v>
      </c>
      <c r="AA14" s="49">
        <f>IF(BE14&lt;7,0,IF(AR14&gt;1,AQ14,BC14))</f>
        <v>0</v>
      </c>
      <c r="AB14" s="49">
        <f>IF(AA14=0,0,LOOKUP(AA14,Bodování!$A$2:$A$101,Bodování!$B$2:$B$101))</f>
        <v>0</v>
      </c>
      <c r="AC14" s="50">
        <f>IF(C14&gt;0,E14+G14+I14+K14+M14+O14+Q14+S14+U14+W14-Y14-AA14,"")</f>
        <v>43</v>
      </c>
      <c r="AD14" s="51">
        <f>IF(C14&gt;0,F14+H14+J14+L14+N14+P14+R14+T14+V14+X14-Z14-AB14,"")</f>
        <v>112</v>
      </c>
      <c r="AE14" s="36">
        <v>4</v>
      </c>
      <c r="AF14" s="17"/>
      <c r="AG14" s="48">
        <f>E14</f>
        <v>11</v>
      </c>
      <c r="AH14" s="48">
        <f>G14</f>
        <v>10</v>
      </c>
      <c r="AI14" s="48">
        <f>I14</f>
        <v>7</v>
      </c>
      <c r="AJ14" s="48">
        <f>K14</f>
        <v>8</v>
      </c>
      <c r="AK14" s="48">
        <f>M14</f>
        <v>12</v>
      </c>
      <c r="AL14" s="48">
        <f>O14</f>
        <v>7</v>
      </c>
      <c r="AM14" s="48">
        <f>Q14</f>
        <v>0</v>
      </c>
      <c r="AN14" s="48">
        <f>S14</f>
        <v>0</v>
      </c>
      <c r="AO14" s="48">
        <f>U14</f>
        <v>0</v>
      </c>
      <c r="AP14" s="48">
        <f>W14</f>
        <v>0</v>
      </c>
      <c r="AQ14" s="41">
        <f>MAX(AG14:AP14)</f>
        <v>12</v>
      </c>
      <c r="AR14" s="41">
        <f>COUNTIF(AG14:AP14,AQ14)</f>
        <v>1</v>
      </c>
      <c r="AS14" s="48">
        <f>IF(AQ14=AG14,0,AG14)</f>
        <v>11</v>
      </c>
      <c r="AT14" s="48">
        <f>IF(AQ14=AH14,0,AH14)</f>
        <v>10</v>
      </c>
      <c r="AU14" s="48">
        <f>IF(AQ14=AI14,0,AI14)</f>
        <v>7</v>
      </c>
      <c r="AV14" s="48">
        <f>IF(AQ14=AJ14,0,AJ14)</f>
        <v>8</v>
      </c>
      <c r="AW14" s="48">
        <f>IF(AQ14=AK14,0,AK14)</f>
        <v>0</v>
      </c>
      <c r="AX14" s="48">
        <f>IF(AQ14=AL14,0,AL14)</f>
        <v>7</v>
      </c>
      <c r="AY14" s="48">
        <f>IF(AQ14=AM14,0,AM14)</f>
        <v>0</v>
      </c>
      <c r="AZ14" s="48">
        <f>IF(AQ14=AN14,0,AN14)</f>
        <v>0</v>
      </c>
      <c r="BA14" s="48">
        <f>IF(AQ14=AO14,0,AO14)</f>
        <v>0</v>
      </c>
      <c r="BB14" s="48">
        <f>IF(AQ14=AP14,0,AP14)</f>
        <v>0</v>
      </c>
      <c r="BC14" s="41">
        <f>MAX(AS14:BB14)</f>
        <v>11</v>
      </c>
      <c r="BD14" s="44">
        <f>IF(C14="",0,1)</f>
        <v>1</v>
      </c>
      <c r="BE14" s="58">
        <f>10-(COUNTIF(AG14:AP14,0))</f>
        <v>6</v>
      </c>
      <c r="BF14" s="58"/>
    </row>
    <row r="15" spans="2:58" s="8" customFormat="1" ht="12.75">
      <c r="B15" s="68">
        <v>5</v>
      </c>
      <c r="C15" s="14" t="s">
        <v>61</v>
      </c>
      <c r="D15" s="13" t="s">
        <v>62</v>
      </c>
      <c r="E15" s="32">
        <v>5</v>
      </c>
      <c r="F15" s="56">
        <f>IF(E15=0,0,IF(E15="",0,LOOKUP(E15,Bodování!$A$2:$A$101,Bodování!$B$2:$B$101)))</f>
        <v>26</v>
      </c>
      <c r="G15" s="35">
        <v>5</v>
      </c>
      <c r="H15" s="57">
        <f>IF(G15=0,0,IF(G15="",0,LOOKUP(G15,Bodování!$A$2:$A$101,Bodování!$B$2:$B$101)))</f>
        <v>26</v>
      </c>
      <c r="I15" s="32">
        <v>6</v>
      </c>
      <c r="J15" s="56">
        <f>IF(I15=0,0,IF(I15="",0,LOOKUP(I15,Bodování!$A$2:$A$101,Bodování!$B$2:$B$101)))</f>
        <v>25</v>
      </c>
      <c r="K15" s="35"/>
      <c r="L15" s="57">
        <f>IF(K15=0,0,IF(K15="",0,LOOKUP(K15,Bodování!$A$2:$A$101,Bodování!$B$2:$B$101)))</f>
        <v>0</v>
      </c>
      <c r="M15" s="32">
        <v>6</v>
      </c>
      <c r="N15" s="56">
        <f>IF(M15=0,0,IF(M15="",0,LOOKUP(M15,Bodování!$A$2:$A$101,Bodování!$B$2:$B$101)))</f>
        <v>25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>IF(BE15&lt;7,0,AQ15)</f>
        <v>0</v>
      </c>
      <c r="Z15" s="49">
        <f>IF(Y15=0,0,LOOKUP(Y15,Bodování!$A$2:$A$101,Bodování!$B$2:$B$101))</f>
        <v>0</v>
      </c>
      <c r="AA15" s="49">
        <f>IF(BE15&lt;7,0,IF(AR15&gt;1,AQ15,BC15))</f>
        <v>0</v>
      </c>
      <c r="AB15" s="49">
        <f>IF(AA15=0,0,LOOKUP(AA15,Bodování!$A$2:$A$101,Bodování!$B$2:$B$101))</f>
        <v>0</v>
      </c>
      <c r="AC15" s="50">
        <f>IF(C15&gt;0,E15+G15+I15+K15+M15+O15+Q15+S15+U15+W15-Y15-AA15,"")</f>
        <v>22</v>
      </c>
      <c r="AD15" s="51">
        <f>IF(C15&gt;0,F15+H15+J15+L15+N15+P15+R15+T15+V15+X15-Z15-AB15,"")</f>
        <v>102</v>
      </c>
      <c r="AE15" s="36">
        <v>5</v>
      </c>
      <c r="AF15" s="17"/>
      <c r="AG15" s="48">
        <f>E15</f>
        <v>5</v>
      </c>
      <c r="AH15" s="48">
        <f>G15</f>
        <v>5</v>
      </c>
      <c r="AI15" s="48">
        <f>I15</f>
        <v>6</v>
      </c>
      <c r="AJ15" s="48">
        <f>K15</f>
        <v>0</v>
      </c>
      <c r="AK15" s="48">
        <f>M15</f>
        <v>6</v>
      </c>
      <c r="AL15" s="48">
        <f>O15</f>
        <v>0</v>
      </c>
      <c r="AM15" s="48">
        <f>Q15</f>
        <v>0</v>
      </c>
      <c r="AN15" s="48">
        <f>S15</f>
        <v>0</v>
      </c>
      <c r="AO15" s="48">
        <f>U15</f>
        <v>0</v>
      </c>
      <c r="AP15" s="48">
        <f>W15</f>
        <v>0</v>
      </c>
      <c r="AQ15" s="41">
        <f>MAX(AG15:AP15)</f>
        <v>6</v>
      </c>
      <c r="AR15" s="41">
        <f>COUNTIF(AG15:AP15,AQ15)</f>
        <v>2</v>
      </c>
      <c r="AS15" s="48">
        <f>IF(AQ15=AG15,0,AG15)</f>
        <v>5</v>
      </c>
      <c r="AT15" s="48">
        <f>IF(AQ15=AH15,0,AH15)</f>
        <v>5</v>
      </c>
      <c r="AU15" s="48">
        <f>IF(AQ15=AI15,0,AI15)</f>
        <v>0</v>
      </c>
      <c r="AV15" s="48">
        <f>IF(AQ15=AJ15,0,AJ15)</f>
        <v>0</v>
      </c>
      <c r="AW15" s="48">
        <f>IF(AQ15=AK15,0,AK15)</f>
        <v>0</v>
      </c>
      <c r="AX15" s="48">
        <f>IF(AQ15=AL15,0,AL15)</f>
        <v>0</v>
      </c>
      <c r="AY15" s="48">
        <f>IF(AQ15=AM15,0,AM15)</f>
        <v>0</v>
      </c>
      <c r="AZ15" s="48">
        <f>IF(AQ15=AN15,0,AN15)</f>
        <v>0</v>
      </c>
      <c r="BA15" s="48">
        <f>IF(AQ15=AO15,0,AO15)</f>
        <v>0</v>
      </c>
      <c r="BB15" s="48">
        <f>IF(AQ15=AP15,0,AP15)</f>
        <v>0</v>
      </c>
      <c r="BC15" s="41">
        <f>MAX(AS15:BB15)</f>
        <v>5</v>
      </c>
      <c r="BD15" s="44">
        <f>IF(C15="",0,1)</f>
        <v>1</v>
      </c>
      <c r="BE15" s="58">
        <f>10-(COUNTIF(AG15:AP15,0))</f>
        <v>4</v>
      </c>
      <c r="BF15" s="58"/>
    </row>
    <row r="16" spans="2:58" s="8" customFormat="1" ht="12.75">
      <c r="B16" s="68">
        <v>16</v>
      </c>
      <c r="C16" s="14" t="s">
        <v>29</v>
      </c>
      <c r="D16" s="13" t="s">
        <v>57</v>
      </c>
      <c r="E16" s="32">
        <v>0</v>
      </c>
      <c r="F16" s="56">
        <f>IF(E16=0,0,IF(E16="",0,LOOKUP(E16,Bodování!$A$2:$A$101,Bodování!$B$2:$B$101)))</f>
        <v>0</v>
      </c>
      <c r="G16" s="35">
        <v>12</v>
      </c>
      <c r="H16" s="57">
        <f>IF(G16=0,0,IF(G16="",0,LOOKUP(G16,Bodování!$A$2:$A$101,Bodování!$B$2:$B$101)))</f>
        <v>19</v>
      </c>
      <c r="I16" s="32">
        <v>10</v>
      </c>
      <c r="J16" s="56">
        <f>IF(I16=0,0,IF(I16="",0,LOOKUP(I16,Bodování!$A$2:$A$101,Bodování!$B$2:$B$101)))</f>
        <v>21</v>
      </c>
      <c r="K16" s="35">
        <v>12</v>
      </c>
      <c r="L16" s="57">
        <f>IF(K16=0,0,IF(K16="",0,LOOKUP(K16,Bodování!$A$2:$A$101,Bodování!$B$2:$B$101)))</f>
        <v>19</v>
      </c>
      <c r="M16" s="32">
        <v>15</v>
      </c>
      <c r="N16" s="56">
        <f>IF(M16=0,0,IF(M16="",0,LOOKUP(M16,Bodování!$A$2:$A$101,Bodování!$B$2:$B$101)))</f>
        <v>16</v>
      </c>
      <c r="O16" s="35">
        <v>11</v>
      </c>
      <c r="P16" s="57">
        <f>IF(O16=0,0,IF(O16="",0,LOOKUP(O16,Bodování!$A$2:$A$101,Bodování!$B$2:$B$101)))</f>
        <v>20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>IF(BE16&lt;7,0,AQ16)</f>
        <v>0</v>
      </c>
      <c r="Z16" s="49">
        <f>IF(Y16=0,0,LOOKUP(Y16,Bodování!$A$2:$A$101,Bodování!$B$2:$B$101))</f>
        <v>0</v>
      </c>
      <c r="AA16" s="49">
        <f>IF(BE16&lt;7,0,IF(AR16&gt;1,AQ16,BC16))</f>
        <v>0</v>
      </c>
      <c r="AB16" s="49">
        <f>IF(AA16=0,0,LOOKUP(AA16,Bodování!$A$2:$A$101,Bodování!$B$2:$B$101))</f>
        <v>0</v>
      </c>
      <c r="AC16" s="50">
        <f>IF(C16&gt;0,E16+G16+I16+K16+M16+O16+Q16+S16+U16+W16-Y16-AA16,"")</f>
        <v>60</v>
      </c>
      <c r="AD16" s="51">
        <f>IF(C16&gt;0,F16+H16+J16+L16+N16+P16+R16+T16+V16+X16-Z16-AB16,"")</f>
        <v>95</v>
      </c>
      <c r="AE16" s="36">
        <v>6</v>
      </c>
      <c r="AF16" s="17"/>
      <c r="AG16" s="48">
        <f>E16</f>
        <v>0</v>
      </c>
      <c r="AH16" s="48">
        <f>G16</f>
        <v>12</v>
      </c>
      <c r="AI16" s="48">
        <f>I16</f>
        <v>10</v>
      </c>
      <c r="AJ16" s="48">
        <f>K16</f>
        <v>12</v>
      </c>
      <c r="AK16" s="48">
        <f>M16</f>
        <v>15</v>
      </c>
      <c r="AL16" s="48">
        <f>O16</f>
        <v>11</v>
      </c>
      <c r="AM16" s="48">
        <f>Q16</f>
        <v>0</v>
      </c>
      <c r="AN16" s="48">
        <f>S16</f>
        <v>0</v>
      </c>
      <c r="AO16" s="48">
        <f>U16</f>
        <v>0</v>
      </c>
      <c r="AP16" s="48">
        <f>W16</f>
        <v>0</v>
      </c>
      <c r="AQ16" s="41">
        <f>MAX(AG16:AP16)</f>
        <v>15</v>
      </c>
      <c r="AR16" s="41">
        <f>COUNTIF(AG16:AP16,AQ16)</f>
        <v>1</v>
      </c>
      <c r="AS16" s="48">
        <f>IF(AQ16=AG16,0,AG16)</f>
        <v>0</v>
      </c>
      <c r="AT16" s="48">
        <f>IF(AQ16=AH16,0,AH16)</f>
        <v>12</v>
      </c>
      <c r="AU16" s="48">
        <f>IF(AQ16=AI16,0,AI16)</f>
        <v>10</v>
      </c>
      <c r="AV16" s="48">
        <f>IF(AQ16=AJ16,0,AJ16)</f>
        <v>12</v>
      </c>
      <c r="AW16" s="48">
        <f>IF(AQ16=AK16,0,AK16)</f>
        <v>0</v>
      </c>
      <c r="AX16" s="48">
        <f>IF(AQ16=AL16,0,AL16)</f>
        <v>11</v>
      </c>
      <c r="AY16" s="48">
        <f>IF(AQ16=AM16,0,AM16)</f>
        <v>0</v>
      </c>
      <c r="AZ16" s="48">
        <f>IF(AQ16=AN16,0,AN16)</f>
        <v>0</v>
      </c>
      <c r="BA16" s="48">
        <f>IF(AQ16=AO16,0,AO16)</f>
        <v>0</v>
      </c>
      <c r="BB16" s="48">
        <f>IF(AQ16=AP16,0,AP16)</f>
        <v>0</v>
      </c>
      <c r="BC16" s="41">
        <f>MAX(AS16:BB16)</f>
        <v>12</v>
      </c>
      <c r="BD16" s="44">
        <f>IF(C16="",0,1)</f>
        <v>1</v>
      </c>
      <c r="BE16" s="58">
        <f>10-(COUNTIF(AG16:AP16,0))</f>
        <v>5</v>
      </c>
      <c r="BF16" s="58"/>
    </row>
    <row r="17" spans="2:58" s="8" customFormat="1" ht="12.75">
      <c r="B17" s="68">
        <v>7</v>
      </c>
      <c r="C17" s="14" t="s">
        <v>63</v>
      </c>
      <c r="D17" s="13" t="s">
        <v>59</v>
      </c>
      <c r="E17" s="32">
        <v>7</v>
      </c>
      <c r="F17" s="56">
        <f>IF(E17=0,0,IF(E17="",0,LOOKUP(E17,Bodování!$A$2:$A$101,Bodování!$B$2:$B$101)))</f>
        <v>24</v>
      </c>
      <c r="G17" s="35">
        <v>8</v>
      </c>
      <c r="H17" s="57">
        <f>IF(G17=0,0,IF(G17="",0,LOOKUP(G17,Bodování!$A$2:$A$101,Bodování!$B$2:$B$101)))</f>
        <v>23</v>
      </c>
      <c r="I17" s="32"/>
      <c r="J17" s="56">
        <f>IF(I17=0,0,IF(I17="",0,LOOKUP(I17,Bodování!$A$2:$A$101,Bodování!$B$2:$B$101)))</f>
        <v>0</v>
      </c>
      <c r="K17" s="35">
        <v>9</v>
      </c>
      <c r="L17" s="57">
        <f>IF(K17=0,0,IF(K17="",0,LOOKUP(K17,Bodování!$A$2:$A$101,Bodování!$B$2:$B$101)))</f>
        <v>22</v>
      </c>
      <c r="M17" s="32">
        <v>7</v>
      </c>
      <c r="N17" s="56">
        <f>IF(M17=0,0,IF(M17="",0,LOOKUP(M17,Bodování!$A$2:$A$101,Bodování!$B$2:$B$101)))</f>
        <v>24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>IF(BE17&lt;7,0,AQ17)</f>
        <v>0</v>
      </c>
      <c r="Z17" s="49">
        <f>IF(Y17=0,0,LOOKUP(Y17,Bodování!$A$2:$A$101,Bodování!$B$2:$B$101))</f>
        <v>0</v>
      </c>
      <c r="AA17" s="49">
        <f>IF(BE17&lt;7,0,IF(AR17&gt;1,AQ17,BC17))</f>
        <v>0</v>
      </c>
      <c r="AB17" s="49">
        <f>IF(AA17=0,0,LOOKUP(AA17,Bodování!$A$2:$A$101,Bodování!$B$2:$B$101))</f>
        <v>0</v>
      </c>
      <c r="AC17" s="50">
        <f>IF(C17&gt;0,E17+G17+I17+K17+M17+O17+Q17+S17+U17+W17-Y17-AA17,"")</f>
        <v>31</v>
      </c>
      <c r="AD17" s="51">
        <f>IF(C17&gt;0,F17+H17+J17+L17+N17+P17+R17+T17+V17+X17-Z17-AB17,"")</f>
        <v>93</v>
      </c>
      <c r="AE17" s="36">
        <v>7</v>
      </c>
      <c r="AF17" s="17"/>
      <c r="AG17" s="48">
        <f>E17</f>
        <v>7</v>
      </c>
      <c r="AH17" s="48">
        <f>G17</f>
        <v>8</v>
      </c>
      <c r="AI17" s="48">
        <f>I17</f>
        <v>0</v>
      </c>
      <c r="AJ17" s="48">
        <f>K17</f>
        <v>9</v>
      </c>
      <c r="AK17" s="48">
        <f>M17</f>
        <v>7</v>
      </c>
      <c r="AL17" s="48">
        <f>O17</f>
        <v>0</v>
      </c>
      <c r="AM17" s="48">
        <f>Q17</f>
        <v>0</v>
      </c>
      <c r="AN17" s="48">
        <f>S17</f>
        <v>0</v>
      </c>
      <c r="AO17" s="48">
        <f>U17</f>
        <v>0</v>
      </c>
      <c r="AP17" s="48">
        <f>W17</f>
        <v>0</v>
      </c>
      <c r="AQ17" s="41">
        <f>MAX(AG17:AP17)</f>
        <v>9</v>
      </c>
      <c r="AR17" s="41">
        <f>COUNTIF(AG17:AP17,AQ17)</f>
        <v>1</v>
      </c>
      <c r="AS17" s="48">
        <f>IF(AQ17=AG17,0,AG17)</f>
        <v>7</v>
      </c>
      <c r="AT17" s="48">
        <f>IF(AQ17=AH17,0,AH17)</f>
        <v>8</v>
      </c>
      <c r="AU17" s="48">
        <f>IF(AQ17=AI17,0,AI17)</f>
        <v>0</v>
      </c>
      <c r="AV17" s="48">
        <f>IF(AQ17=AJ17,0,AJ17)</f>
        <v>0</v>
      </c>
      <c r="AW17" s="48">
        <f>IF(AQ17=AK17,0,AK17)</f>
        <v>7</v>
      </c>
      <c r="AX17" s="48">
        <f>IF(AQ17=AL17,0,AL17)</f>
        <v>0</v>
      </c>
      <c r="AY17" s="48">
        <f>IF(AQ17=AM17,0,AM17)</f>
        <v>0</v>
      </c>
      <c r="AZ17" s="48">
        <f>IF(AQ17=AN17,0,AN17)</f>
        <v>0</v>
      </c>
      <c r="BA17" s="48">
        <f>IF(AQ17=AO17,0,AO17)</f>
        <v>0</v>
      </c>
      <c r="BB17" s="48">
        <f>IF(AQ17=AP17,0,AP17)</f>
        <v>0</v>
      </c>
      <c r="BC17" s="41">
        <f>MAX(AS17:BB17)</f>
        <v>8</v>
      </c>
      <c r="BD17" s="44">
        <f>IF(C17="",0,1)</f>
        <v>1</v>
      </c>
      <c r="BE17" s="58">
        <f>10-(COUNTIF(AG17:AP17,0))</f>
        <v>4</v>
      </c>
      <c r="BF17" s="58"/>
    </row>
    <row r="18" spans="2:58" s="8" customFormat="1" ht="12.75">
      <c r="B18" s="68">
        <v>8</v>
      </c>
      <c r="C18" s="14" t="s">
        <v>64</v>
      </c>
      <c r="D18" s="13" t="s">
        <v>59</v>
      </c>
      <c r="E18" s="32">
        <v>8</v>
      </c>
      <c r="F18" s="56">
        <f>IF(E18=0,0,IF(E18="",0,LOOKUP(E18,Bodování!$A$2:$A$101,Bodování!$B$2:$B$101)))</f>
        <v>23</v>
      </c>
      <c r="G18" s="35">
        <v>9</v>
      </c>
      <c r="H18" s="57">
        <f>IF(G18=0,0,IF(G18="",0,LOOKUP(G18,Bodování!$A$2:$A$101,Bodování!$B$2:$B$101)))</f>
        <v>22</v>
      </c>
      <c r="I18" s="32"/>
      <c r="J18" s="56">
        <f>IF(I18=0,0,IF(I18="",0,LOOKUP(I18,Bodování!$A$2:$A$101,Bodování!$B$2:$B$101)))</f>
        <v>0</v>
      </c>
      <c r="K18" s="35">
        <v>5</v>
      </c>
      <c r="L18" s="57">
        <f>IF(K18=0,0,IF(K18="",0,LOOKUP(K18,Bodování!$A$2:$A$101,Bodování!$B$2:$B$101)))</f>
        <v>26</v>
      </c>
      <c r="M18" s="32">
        <v>11</v>
      </c>
      <c r="N18" s="56">
        <f>IF(M18=0,0,IF(M18="",0,LOOKUP(M18,Bodování!$A$2:$A$101,Bodování!$B$2:$B$101)))</f>
        <v>20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>IF(BE18&lt;7,0,AQ18)</f>
        <v>0</v>
      </c>
      <c r="Z18" s="49">
        <f>IF(Y18=0,0,LOOKUP(Y18,Bodování!$A$2:$A$101,Bodování!$B$2:$B$101))</f>
        <v>0</v>
      </c>
      <c r="AA18" s="49">
        <f>IF(BE18&lt;7,0,IF(AR18&gt;1,AQ18,BC18))</f>
        <v>0</v>
      </c>
      <c r="AB18" s="49">
        <f>IF(AA18=0,0,LOOKUP(AA18,Bodování!$A$2:$A$101,Bodování!$B$2:$B$101))</f>
        <v>0</v>
      </c>
      <c r="AC18" s="50">
        <f>IF(C18&gt;0,E18+G18+I18+K18+M18+O18+Q18+S18+U18+W18-Y18-AA18,"")</f>
        <v>33</v>
      </c>
      <c r="AD18" s="51">
        <f>IF(C18&gt;0,F18+H18+J18+L18+N18+P18+R18+T18+V18+X18-Z18-AB18,"")</f>
        <v>91</v>
      </c>
      <c r="AE18" s="36">
        <v>8</v>
      </c>
      <c r="AF18" s="17"/>
      <c r="AG18" s="48">
        <f>E18</f>
        <v>8</v>
      </c>
      <c r="AH18" s="48">
        <f>G18</f>
        <v>9</v>
      </c>
      <c r="AI18" s="48">
        <f>I18</f>
        <v>0</v>
      </c>
      <c r="AJ18" s="48">
        <f>K18</f>
        <v>5</v>
      </c>
      <c r="AK18" s="48">
        <f>M18</f>
        <v>11</v>
      </c>
      <c r="AL18" s="48">
        <f>O18</f>
        <v>0</v>
      </c>
      <c r="AM18" s="48">
        <f>Q18</f>
        <v>0</v>
      </c>
      <c r="AN18" s="48">
        <f>S18</f>
        <v>0</v>
      </c>
      <c r="AO18" s="48">
        <f>U18</f>
        <v>0</v>
      </c>
      <c r="AP18" s="48">
        <f>W18</f>
        <v>0</v>
      </c>
      <c r="AQ18" s="41">
        <f>MAX(AG18:AP18)</f>
        <v>11</v>
      </c>
      <c r="AR18" s="41">
        <f>COUNTIF(AG18:AP18,AQ18)</f>
        <v>1</v>
      </c>
      <c r="AS18" s="48">
        <f>IF(AQ18=AG18,0,AG18)</f>
        <v>8</v>
      </c>
      <c r="AT18" s="48">
        <f>IF(AQ18=AH18,0,AH18)</f>
        <v>9</v>
      </c>
      <c r="AU18" s="48">
        <f>IF(AQ18=AI18,0,AI18)</f>
        <v>0</v>
      </c>
      <c r="AV18" s="48">
        <f>IF(AQ18=AJ18,0,AJ18)</f>
        <v>5</v>
      </c>
      <c r="AW18" s="48">
        <f>IF(AQ18=AK18,0,AK18)</f>
        <v>0</v>
      </c>
      <c r="AX18" s="48">
        <f>IF(AQ18=AL18,0,AL18)</f>
        <v>0</v>
      </c>
      <c r="AY18" s="48">
        <f>IF(AQ18=AM18,0,AM18)</f>
        <v>0</v>
      </c>
      <c r="AZ18" s="48">
        <f>IF(AQ18=AN18,0,AN18)</f>
        <v>0</v>
      </c>
      <c r="BA18" s="48">
        <f>IF(AQ18=AO18,0,AO18)</f>
        <v>0</v>
      </c>
      <c r="BB18" s="48">
        <f>IF(AQ18=AP18,0,AP18)</f>
        <v>0</v>
      </c>
      <c r="BC18" s="41">
        <f>MAX(AS18:BB18)</f>
        <v>9</v>
      </c>
      <c r="BD18" s="44">
        <f>IF(C18="",0,1)</f>
        <v>1</v>
      </c>
      <c r="BE18" s="58">
        <f>10-(COUNTIF(AG18:AP18,0))</f>
        <v>4</v>
      </c>
      <c r="BF18" s="58"/>
    </row>
    <row r="19" spans="2:58" s="8" customFormat="1" ht="12.75">
      <c r="B19" s="68">
        <v>9</v>
      </c>
      <c r="C19" s="14" t="s">
        <v>65</v>
      </c>
      <c r="D19" s="13" t="s">
        <v>62</v>
      </c>
      <c r="E19" s="32">
        <v>9</v>
      </c>
      <c r="F19" s="56">
        <f>IF(E19=0,0,IF(E19="",0,LOOKUP(E19,Bodování!$A$2:$A$101,Bodování!$B$2:$B$101)))</f>
        <v>22</v>
      </c>
      <c r="G19" s="35">
        <v>7</v>
      </c>
      <c r="H19" s="57">
        <f>IF(G19=0,0,IF(G19="",0,LOOKUP(G19,Bodování!$A$2:$A$101,Bodování!$B$2:$B$101)))</f>
        <v>24</v>
      </c>
      <c r="I19" s="32">
        <v>9</v>
      </c>
      <c r="J19" s="56">
        <f>IF(I19=0,0,IF(I19="",0,LOOKUP(I19,Bodování!$A$2:$A$101,Bodování!$B$2:$B$101)))</f>
        <v>22</v>
      </c>
      <c r="K19" s="35"/>
      <c r="L19" s="57">
        <f>IF(K19=0,0,IF(K19="",0,LOOKUP(K19,Bodování!$A$2:$A$101,Bodování!$B$2:$B$101)))</f>
        <v>0</v>
      </c>
      <c r="M19" s="32">
        <v>9</v>
      </c>
      <c r="N19" s="56">
        <f>IF(M19=0,0,IF(M19="",0,LOOKUP(M19,Bodování!$A$2:$A$101,Bodování!$B$2:$B$101)))</f>
        <v>22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>IF(BE19&lt;7,0,AQ19)</f>
        <v>0</v>
      </c>
      <c r="Z19" s="49">
        <f>IF(Y19=0,0,LOOKUP(Y19,Bodování!$A$2:$A$101,Bodování!$B$2:$B$101))</f>
        <v>0</v>
      </c>
      <c r="AA19" s="49">
        <f>IF(BE19&lt;7,0,IF(AR19&gt;1,AQ19,BC19))</f>
        <v>0</v>
      </c>
      <c r="AB19" s="49">
        <f>IF(AA19=0,0,LOOKUP(AA19,Bodování!$A$2:$A$101,Bodování!$B$2:$B$101))</f>
        <v>0</v>
      </c>
      <c r="AC19" s="50">
        <f>IF(C19&gt;0,E19+G19+I19+K19+M19+O19+Q19+S19+U19+W19-Y19-AA19,"")</f>
        <v>34</v>
      </c>
      <c r="AD19" s="51">
        <f>IF(C19&gt;0,F19+H19+J19+L19+N19+P19+R19+T19+V19+X19-Z19-AB19,"")</f>
        <v>90</v>
      </c>
      <c r="AE19" s="36">
        <v>9</v>
      </c>
      <c r="AF19" s="17"/>
      <c r="AG19" s="48">
        <f>E19</f>
        <v>9</v>
      </c>
      <c r="AH19" s="48">
        <f>G19</f>
        <v>7</v>
      </c>
      <c r="AI19" s="48">
        <f>I19</f>
        <v>9</v>
      </c>
      <c r="AJ19" s="48">
        <f>K19</f>
        <v>0</v>
      </c>
      <c r="AK19" s="48">
        <f>M19</f>
        <v>9</v>
      </c>
      <c r="AL19" s="48">
        <f>O19</f>
        <v>0</v>
      </c>
      <c r="AM19" s="48">
        <f>Q19</f>
        <v>0</v>
      </c>
      <c r="AN19" s="48">
        <f>S19</f>
        <v>0</v>
      </c>
      <c r="AO19" s="48">
        <f>U19</f>
        <v>0</v>
      </c>
      <c r="AP19" s="48">
        <f>W19</f>
        <v>0</v>
      </c>
      <c r="AQ19" s="41">
        <f>MAX(AG19:AP19)</f>
        <v>9</v>
      </c>
      <c r="AR19" s="41">
        <f>COUNTIF(AG19:AP19,AQ19)</f>
        <v>3</v>
      </c>
      <c r="AS19" s="48">
        <f>IF(AQ19=AG19,0,AG19)</f>
        <v>0</v>
      </c>
      <c r="AT19" s="48">
        <f>IF(AQ19=AH19,0,AH19)</f>
        <v>7</v>
      </c>
      <c r="AU19" s="48">
        <f>IF(AQ19=AI19,0,AI19)</f>
        <v>0</v>
      </c>
      <c r="AV19" s="48">
        <f>IF(AQ19=AJ19,0,AJ19)</f>
        <v>0</v>
      </c>
      <c r="AW19" s="48">
        <f>IF(AQ19=AK19,0,AK19)</f>
        <v>0</v>
      </c>
      <c r="AX19" s="48">
        <f>IF(AQ19=AL19,0,AL19)</f>
        <v>0</v>
      </c>
      <c r="AY19" s="48">
        <f>IF(AQ19=AM19,0,AM19)</f>
        <v>0</v>
      </c>
      <c r="AZ19" s="48">
        <f>IF(AQ19=AN19,0,AN19)</f>
        <v>0</v>
      </c>
      <c r="BA19" s="48">
        <f>IF(AQ19=AO19,0,AO19)</f>
        <v>0</v>
      </c>
      <c r="BB19" s="48">
        <f>IF(AQ19=AP19,0,AP19)</f>
        <v>0</v>
      </c>
      <c r="BC19" s="41">
        <f>MAX(AS19:BB19)</f>
        <v>7</v>
      </c>
      <c r="BD19" s="44">
        <f>IF(C19="",0,1)</f>
        <v>1</v>
      </c>
      <c r="BE19" s="58">
        <f>10-(COUNTIF(AG19:AP19,0))</f>
        <v>4</v>
      </c>
      <c r="BF19" s="58"/>
    </row>
    <row r="20" spans="2:58" s="8" customFormat="1" ht="12.75">
      <c r="B20" s="68">
        <v>10</v>
      </c>
      <c r="C20" s="14" t="s">
        <v>66</v>
      </c>
      <c r="D20" s="13" t="s">
        <v>44</v>
      </c>
      <c r="E20" s="32">
        <v>10</v>
      </c>
      <c r="F20" s="56">
        <f>IF(E20=0,0,IF(E20="",0,LOOKUP(E20,Bodování!$A$2:$A$101,Bodování!$B$2:$B$101)))</f>
        <v>21</v>
      </c>
      <c r="G20" s="35">
        <v>11</v>
      </c>
      <c r="H20" s="57">
        <f>IF(G20=0,0,IF(G20="",0,LOOKUP(G20,Bodování!$A$2:$A$101,Bodování!$B$2:$B$101)))</f>
        <v>20</v>
      </c>
      <c r="I20" s="32">
        <v>8</v>
      </c>
      <c r="J20" s="56">
        <f>IF(I20=0,0,IF(I20="",0,LOOKUP(I20,Bodování!$A$2:$A$101,Bodování!$B$2:$B$101)))</f>
        <v>23</v>
      </c>
      <c r="K20" s="35">
        <v>10</v>
      </c>
      <c r="L20" s="57">
        <f>IF(K20=0,0,IF(K20="",0,LOOKUP(K20,Bodování!$A$2:$A$101,Bodování!$B$2:$B$101)))</f>
        <v>21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>IF(BE20&lt;7,0,AQ20)</f>
        <v>0</v>
      </c>
      <c r="Z20" s="49">
        <f>IF(Y20=0,0,LOOKUP(Y20,Bodování!$A$2:$A$101,Bodování!$B$2:$B$101))</f>
        <v>0</v>
      </c>
      <c r="AA20" s="49">
        <f>IF(BE20&lt;7,0,IF(AR20&gt;1,AQ20,BC20))</f>
        <v>0</v>
      </c>
      <c r="AB20" s="49">
        <f>IF(AA20=0,0,LOOKUP(AA20,Bodování!$A$2:$A$101,Bodování!$B$2:$B$101))</f>
        <v>0</v>
      </c>
      <c r="AC20" s="50">
        <f>IF(C20&gt;0,E20+G20+I20+K20+M20+O20+Q20+S20+U20+W20-Y20-AA20,"")</f>
        <v>39</v>
      </c>
      <c r="AD20" s="51">
        <f>IF(C20&gt;0,F20+H20+J20+L20+N20+P20+R20+T20+V20+X20-Z20-AB20,"")</f>
        <v>85</v>
      </c>
      <c r="AE20" s="36">
        <v>10</v>
      </c>
      <c r="AF20" s="17"/>
      <c r="AG20" s="48">
        <f>E20</f>
        <v>10</v>
      </c>
      <c r="AH20" s="48">
        <f>G20</f>
        <v>11</v>
      </c>
      <c r="AI20" s="48">
        <f>I20</f>
        <v>8</v>
      </c>
      <c r="AJ20" s="48">
        <f>K20</f>
        <v>10</v>
      </c>
      <c r="AK20" s="48">
        <f>M20</f>
        <v>0</v>
      </c>
      <c r="AL20" s="48">
        <f>O20</f>
        <v>0</v>
      </c>
      <c r="AM20" s="48">
        <f>Q20</f>
        <v>0</v>
      </c>
      <c r="AN20" s="48">
        <f>S20</f>
        <v>0</v>
      </c>
      <c r="AO20" s="48">
        <f>U20</f>
        <v>0</v>
      </c>
      <c r="AP20" s="48">
        <f>W20</f>
        <v>0</v>
      </c>
      <c r="AQ20" s="41">
        <f>MAX(AG20:AP20)</f>
        <v>11</v>
      </c>
      <c r="AR20" s="41">
        <f>COUNTIF(AG20:AP20,AQ20)</f>
        <v>1</v>
      </c>
      <c r="AS20" s="48">
        <f>IF(AQ20=AG20,0,AG20)</f>
        <v>10</v>
      </c>
      <c r="AT20" s="48">
        <f>IF(AQ20=AH20,0,AH20)</f>
        <v>0</v>
      </c>
      <c r="AU20" s="48">
        <f>IF(AQ20=AI20,0,AI20)</f>
        <v>8</v>
      </c>
      <c r="AV20" s="48">
        <f>IF(AQ20=AJ20,0,AJ20)</f>
        <v>10</v>
      </c>
      <c r="AW20" s="48">
        <f>IF(AQ20=AK20,0,AK20)</f>
        <v>0</v>
      </c>
      <c r="AX20" s="48">
        <f>IF(AQ20=AL20,0,AL20)</f>
        <v>0</v>
      </c>
      <c r="AY20" s="48">
        <f>IF(AQ20=AM20,0,AM20)</f>
        <v>0</v>
      </c>
      <c r="AZ20" s="48">
        <f>IF(AQ20=AN20,0,AN20)</f>
        <v>0</v>
      </c>
      <c r="BA20" s="48">
        <f>IF(AQ20=AO20,0,AO20)</f>
        <v>0</v>
      </c>
      <c r="BB20" s="48">
        <f>IF(AQ20=AP20,0,AP20)</f>
        <v>0</v>
      </c>
      <c r="BC20" s="41">
        <f>MAX(AS20:BB20)</f>
        <v>10</v>
      </c>
      <c r="BD20" s="44">
        <f>IF(C20="",0,1)</f>
        <v>1</v>
      </c>
      <c r="BE20" s="58">
        <f>10-(COUNTIF(AG20:AP20,0))</f>
        <v>4</v>
      </c>
      <c r="BF20" s="58"/>
    </row>
    <row r="21" spans="2:58" s="8" customFormat="1" ht="12.75">
      <c r="B21" s="68">
        <v>4</v>
      </c>
      <c r="C21" s="14" t="s">
        <v>45</v>
      </c>
      <c r="D21" s="13" t="s">
        <v>40</v>
      </c>
      <c r="E21" s="32">
        <v>4</v>
      </c>
      <c r="F21" s="56">
        <f>IF(E21=0,0,IF(E21="",0,LOOKUP(E21,Bodování!$A$2:$A$101,Bodování!$B$2:$B$101)))</f>
        <v>27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>
        <v>3</v>
      </c>
      <c r="N21" s="56">
        <f>IF(M21=0,0,IF(M21="",0,LOOKUP(M21,Bodování!$A$2:$A$101,Bodování!$B$2:$B$101)))</f>
        <v>28</v>
      </c>
      <c r="O21" s="35">
        <v>3</v>
      </c>
      <c r="P21" s="57">
        <f>IF(O21=0,0,IF(O21="",0,LOOKUP(O21,Bodování!$A$2:$A$101,Bodování!$B$2:$B$101)))</f>
        <v>28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>IF(BE21&lt;7,0,AQ21)</f>
        <v>0</v>
      </c>
      <c r="Z21" s="49">
        <f>IF(Y21=0,0,LOOKUP(Y21,Bodování!$A$2:$A$101,Bodování!$B$2:$B$101))</f>
        <v>0</v>
      </c>
      <c r="AA21" s="49">
        <f>IF(BE21&lt;7,0,IF(AR21&gt;1,AQ21,BC21))</f>
        <v>0</v>
      </c>
      <c r="AB21" s="49">
        <f>IF(AA21=0,0,LOOKUP(AA21,Bodování!$A$2:$A$101,Bodování!$B$2:$B$101))</f>
        <v>0</v>
      </c>
      <c r="AC21" s="50">
        <f>IF(C21&gt;0,E21+G21+I21+K21+M21+O21+Q21+S21+U21+W21-Y21-AA21,"")</f>
        <v>10</v>
      </c>
      <c r="AD21" s="51">
        <f>IF(C21&gt;0,F21+H21+J21+L21+N21+P21+R21+T21+V21+X21-Z21-AB21,"")</f>
        <v>83</v>
      </c>
      <c r="AE21" s="36">
        <v>11</v>
      </c>
      <c r="AF21" s="17"/>
      <c r="AG21" s="48">
        <f>E21</f>
        <v>4</v>
      </c>
      <c r="AH21" s="48">
        <f>G21</f>
        <v>0</v>
      </c>
      <c r="AI21" s="48">
        <f>I21</f>
        <v>0</v>
      </c>
      <c r="AJ21" s="48">
        <f>K21</f>
        <v>0</v>
      </c>
      <c r="AK21" s="48">
        <f>M21</f>
        <v>3</v>
      </c>
      <c r="AL21" s="48">
        <f>O21</f>
        <v>3</v>
      </c>
      <c r="AM21" s="48">
        <f>Q21</f>
        <v>0</v>
      </c>
      <c r="AN21" s="48">
        <f>S21</f>
        <v>0</v>
      </c>
      <c r="AO21" s="48">
        <f>U21</f>
        <v>0</v>
      </c>
      <c r="AP21" s="48">
        <f>W21</f>
        <v>0</v>
      </c>
      <c r="AQ21" s="41">
        <f>MAX(AG21:AP21)</f>
        <v>4</v>
      </c>
      <c r="AR21" s="41">
        <f>COUNTIF(AG21:AP21,AQ21)</f>
        <v>1</v>
      </c>
      <c r="AS21" s="48">
        <f>IF(AQ21=AG21,0,AG21)</f>
        <v>0</v>
      </c>
      <c r="AT21" s="48">
        <f>IF(AQ21=AH21,0,AH21)</f>
        <v>0</v>
      </c>
      <c r="AU21" s="48">
        <f>IF(AQ21=AI21,0,AI21)</f>
        <v>0</v>
      </c>
      <c r="AV21" s="48">
        <f>IF(AQ21=AJ21,0,AJ21)</f>
        <v>0</v>
      </c>
      <c r="AW21" s="48">
        <f>IF(AQ21=AK21,0,AK21)</f>
        <v>3</v>
      </c>
      <c r="AX21" s="48">
        <f>IF(AQ21=AL21,0,AL21)</f>
        <v>3</v>
      </c>
      <c r="AY21" s="48">
        <f>IF(AQ21=AM21,0,AM21)</f>
        <v>0</v>
      </c>
      <c r="AZ21" s="48">
        <f>IF(AQ21=AN21,0,AN21)</f>
        <v>0</v>
      </c>
      <c r="BA21" s="48">
        <f>IF(AQ21=AO21,0,AO21)</f>
        <v>0</v>
      </c>
      <c r="BB21" s="48">
        <f>IF(AQ21=AP21,0,AP21)</f>
        <v>0</v>
      </c>
      <c r="BC21" s="41">
        <f>MAX(AS21:BB21)</f>
        <v>3</v>
      </c>
      <c r="BD21" s="44">
        <f>IF(C21="",0,1)</f>
        <v>1</v>
      </c>
      <c r="BE21" s="58">
        <f>10-(COUNTIF(AG21:AP21,0))</f>
        <v>3</v>
      </c>
      <c r="BF21" s="58"/>
    </row>
    <row r="22" spans="2:58" s="8" customFormat="1" ht="12.75">
      <c r="B22" s="68">
        <v>2</v>
      </c>
      <c r="C22" s="14" t="s">
        <v>58</v>
      </c>
      <c r="D22" s="13" t="s">
        <v>59</v>
      </c>
      <c r="E22" s="32">
        <v>2</v>
      </c>
      <c r="F22" s="56">
        <f>IF(E22=0,0,IF(E22="",0,LOOKUP(E22,Bodování!$A$2:$A$101,Bodování!$B$2:$B$101)))</f>
        <v>29</v>
      </c>
      <c r="G22" s="35">
        <v>6</v>
      </c>
      <c r="H22" s="57">
        <f>IF(G22=0,0,IF(G22="",0,LOOKUP(G22,Bodování!$A$2:$A$101,Bodování!$B$2:$B$101)))</f>
        <v>25</v>
      </c>
      <c r="I22" s="32"/>
      <c r="J22" s="56">
        <f>IF(I22=0,0,IF(I22="",0,LOOKUP(I22,Bodování!$A$2:$A$101,Bodování!$B$2:$B$101)))</f>
        <v>0</v>
      </c>
      <c r="K22" s="35">
        <v>3</v>
      </c>
      <c r="L22" s="57">
        <f>IF(K22=0,0,IF(K22="",0,LOOKUP(K22,Bodování!$A$2:$A$101,Bodování!$B$2:$B$101)))</f>
        <v>28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>IF(BE22&lt;7,0,AQ22)</f>
        <v>0</v>
      </c>
      <c r="Z22" s="49">
        <f>IF(Y22=0,0,LOOKUP(Y22,Bodování!$A$2:$A$101,Bodování!$B$2:$B$101))</f>
        <v>0</v>
      </c>
      <c r="AA22" s="49">
        <f>IF(BE22&lt;7,0,IF(AR22&gt;1,AQ22,BC22))</f>
        <v>0</v>
      </c>
      <c r="AB22" s="49">
        <f>IF(AA22=0,0,LOOKUP(AA22,Bodování!$A$2:$A$101,Bodování!$B$2:$B$101))</f>
        <v>0</v>
      </c>
      <c r="AC22" s="50">
        <f>IF(C22&gt;0,E22+G22+I22+K22+M22+O22+Q22+S22+U22+W22-Y22-AA22,"")</f>
        <v>11</v>
      </c>
      <c r="AD22" s="51">
        <f>IF(C22&gt;0,F22+H22+J22+L22+N22+P22+R22+T22+V22+X22-Z22-AB22,"")</f>
        <v>82</v>
      </c>
      <c r="AE22" s="36">
        <v>12</v>
      </c>
      <c r="AF22" s="17"/>
      <c r="AG22" s="48">
        <f>E22</f>
        <v>2</v>
      </c>
      <c r="AH22" s="48">
        <f>G22</f>
        <v>6</v>
      </c>
      <c r="AI22" s="48">
        <f>I22</f>
        <v>0</v>
      </c>
      <c r="AJ22" s="48">
        <f>K22</f>
        <v>3</v>
      </c>
      <c r="AK22" s="48">
        <f>M22</f>
        <v>0</v>
      </c>
      <c r="AL22" s="48">
        <f>O22</f>
        <v>0</v>
      </c>
      <c r="AM22" s="48">
        <f>Q22</f>
        <v>0</v>
      </c>
      <c r="AN22" s="48">
        <f>S22</f>
        <v>0</v>
      </c>
      <c r="AO22" s="48">
        <f>U22</f>
        <v>0</v>
      </c>
      <c r="AP22" s="48">
        <f>W22</f>
        <v>0</v>
      </c>
      <c r="AQ22" s="41">
        <f>MAX(AG22:AP22)</f>
        <v>6</v>
      </c>
      <c r="AR22" s="41">
        <f>COUNTIF(AG22:AP22,AQ22)</f>
        <v>1</v>
      </c>
      <c r="AS22" s="48">
        <f>IF(AQ22=AG22,0,AG22)</f>
        <v>2</v>
      </c>
      <c r="AT22" s="48">
        <f>IF(AQ22=AH22,0,AH22)</f>
        <v>0</v>
      </c>
      <c r="AU22" s="48">
        <f>IF(AQ22=AI22,0,AI22)</f>
        <v>0</v>
      </c>
      <c r="AV22" s="48">
        <f>IF(AQ22=AJ22,0,AJ22)</f>
        <v>3</v>
      </c>
      <c r="AW22" s="48">
        <f>IF(AQ22=AK22,0,AK22)</f>
        <v>0</v>
      </c>
      <c r="AX22" s="48">
        <f>IF(AQ22=AL22,0,AL22)</f>
        <v>0</v>
      </c>
      <c r="AY22" s="48">
        <f>IF(AQ22=AM22,0,AM22)</f>
        <v>0</v>
      </c>
      <c r="AZ22" s="48">
        <f>IF(AQ22=AN22,0,AN22)</f>
        <v>0</v>
      </c>
      <c r="BA22" s="48">
        <f>IF(AQ22=AO22,0,AO22)</f>
        <v>0</v>
      </c>
      <c r="BB22" s="48">
        <f>IF(AQ22=AP22,0,AP22)</f>
        <v>0</v>
      </c>
      <c r="BC22" s="41">
        <f>MAX(AS22:BB22)</f>
        <v>3</v>
      </c>
      <c r="BD22" s="44">
        <f>IF(C22="",0,1)</f>
        <v>1</v>
      </c>
      <c r="BE22" s="58">
        <f>10-(COUNTIF(AG22:AP22,0))</f>
        <v>3</v>
      </c>
      <c r="BF22" s="58"/>
    </row>
    <row r="23" spans="2:58" s="8" customFormat="1" ht="12.75">
      <c r="B23" s="68">
        <v>6</v>
      </c>
      <c r="C23" s="14" t="s">
        <v>48</v>
      </c>
      <c r="D23" s="13" t="s">
        <v>40</v>
      </c>
      <c r="E23" s="32">
        <v>6</v>
      </c>
      <c r="F23" s="56">
        <f>IF(E23=0,0,IF(E23="",0,LOOKUP(E23,Bodování!$A$2:$A$101,Bodování!$B$2:$B$101)))</f>
        <v>25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>
        <v>5</v>
      </c>
      <c r="N23" s="56">
        <f>IF(M23=0,0,IF(M23="",0,LOOKUP(M23,Bodování!$A$2:$A$101,Bodování!$B$2:$B$101)))</f>
        <v>26</v>
      </c>
      <c r="O23" s="35">
        <v>2</v>
      </c>
      <c r="P23" s="57">
        <f>IF(O23=0,0,IF(O23="",0,LOOKUP(O23,Bodování!$A$2:$A$101,Bodování!$B$2:$B$101)))</f>
        <v>29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>IF(BE23&lt;7,0,AQ23)</f>
        <v>0</v>
      </c>
      <c r="Z23" s="49">
        <f>IF(Y23=0,0,LOOKUP(Y23,Bodování!$A$2:$A$101,Bodování!$B$2:$B$101))</f>
        <v>0</v>
      </c>
      <c r="AA23" s="49">
        <f>IF(BE23&lt;7,0,IF(AR23&gt;1,AQ23,BC23))</f>
        <v>0</v>
      </c>
      <c r="AB23" s="49">
        <f>IF(AA23=0,0,LOOKUP(AA23,Bodování!$A$2:$A$101,Bodování!$B$2:$B$101))</f>
        <v>0</v>
      </c>
      <c r="AC23" s="50">
        <f>IF(C23&gt;0,E23+G23+I23+K23+M23+O23+Q23+S23+U23+W23-Y23-AA23,"")</f>
        <v>13</v>
      </c>
      <c r="AD23" s="51">
        <f>IF(C23&gt;0,F23+H23+J23+L23+N23+P23+R23+T23+V23+X23-Z23-AB23,"")</f>
        <v>80</v>
      </c>
      <c r="AE23" s="36">
        <v>13</v>
      </c>
      <c r="AF23" s="17"/>
      <c r="AG23" s="48">
        <f>E23</f>
        <v>6</v>
      </c>
      <c r="AH23" s="48">
        <f>G23</f>
        <v>0</v>
      </c>
      <c r="AI23" s="48">
        <f>I23</f>
        <v>0</v>
      </c>
      <c r="AJ23" s="48">
        <f>K23</f>
        <v>0</v>
      </c>
      <c r="AK23" s="48">
        <f>M23</f>
        <v>5</v>
      </c>
      <c r="AL23" s="48">
        <f>O23</f>
        <v>2</v>
      </c>
      <c r="AM23" s="48">
        <f>Q23</f>
        <v>0</v>
      </c>
      <c r="AN23" s="48">
        <f>S23</f>
        <v>0</v>
      </c>
      <c r="AO23" s="48">
        <f>U23</f>
        <v>0</v>
      </c>
      <c r="AP23" s="48">
        <f>W23</f>
        <v>0</v>
      </c>
      <c r="AQ23" s="41">
        <f>MAX(AG23:AP23)</f>
        <v>6</v>
      </c>
      <c r="AR23" s="41">
        <f>COUNTIF(AG23:AP23,AQ23)</f>
        <v>1</v>
      </c>
      <c r="AS23" s="48">
        <f>IF(AQ23=AG23,0,AG23)</f>
        <v>0</v>
      </c>
      <c r="AT23" s="48">
        <f>IF(AQ23=AH23,0,AH23)</f>
        <v>0</v>
      </c>
      <c r="AU23" s="48">
        <f>IF(AQ23=AI23,0,AI23)</f>
        <v>0</v>
      </c>
      <c r="AV23" s="48">
        <f>IF(AQ23=AJ23,0,AJ23)</f>
        <v>0</v>
      </c>
      <c r="AW23" s="48">
        <f>IF(AQ23=AK23,0,AK23)</f>
        <v>5</v>
      </c>
      <c r="AX23" s="48">
        <f>IF(AQ23=AL23,0,AL23)</f>
        <v>2</v>
      </c>
      <c r="AY23" s="48">
        <f>IF(AQ23=AM23,0,AM23)</f>
        <v>0</v>
      </c>
      <c r="AZ23" s="48">
        <f>IF(AQ23=AN23,0,AN23)</f>
        <v>0</v>
      </c>
      <c r="BA23" s="48">
        <f>IF(AQ23=AO23,0,AO23)</f>
        <v>0</v>
      </c>
      <c r="BB23" s="48">
        <f>IF(AQ23=AP23,0,AP23)</f>
        <v>0</v>
      </c>
      <c r="BC23" s="41">
        <f>MAX(AS23:BB23)</f>
        <v>5</v>
      </c>
      <c r="BD23" s="44">
        <f>IF(C23="",0,1)</f>
        <v>1</v>
      </c>
      <c r="BE23" s="58">
        <f>10-(COUNTIF(AG23:AP23,0))</f>
        <v>3</v>
      </c>
      <c r="BF23" s="58"/>
    </row>
    <row r="24" spans="2:58" s="8" customFormat="1" ht="12.75">
      <c r="B24" s="68">
        <v>20</v>
      </c>
      <c r="C24" s="14" t="s">
        <v>94</v>
      </c>
      <c r="D24" s="13" t="s">
        <v>47</v>
      </c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>
        <v>7</v>
      </c>
      <c r="L24" s="57">
        <f>IF(K24=0,0,IF(K24="",0,LOOKUP(K24,Bodování!$A$2:$A$101,Bodování!$B$2:$B$101)))</f>
        <v>24</v>
      </c>
      <c r="M24" s="32">
        <v>8</v>
      </c>
      <c r="N24" s="56">
        <f>IF(M24=0,0,IF(M24="",0,LOOKUP(M24,Bodování!$A$2:$A$101,Bodování!$B$2:$B$101)))</f>
        <v>23</v>
      </c>
      <c r="O24" s="35">
        <v>6</v>
      </c>
      <c r="P24" s="57">
        <f>IF(O24=0,0,IF(O24="",0,LOOKUP(O24,Bodování!$A$2:$A$101,Bodování!$B$2:$B$101)))</f>
        <v>25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>IF(BE24&lt;7,0,AQ24)</f>
        <v>0</v>
      </c>
      <c r="Z24" s="49">
        <f>IF(Y24=0,0,LOOKUP(Y24,Bodování!$A$2:$A$101,Bodování!$B$2:$B$101))</f>
        <v>0</v>
      </c>
      <c r="AA24" s="49">
        <f>IF(BE24&lt;7,0,IF(AR24&gt;1,AQ24,BC24))</f>
        <v>0</v>
      </c>
      <c r="AB24" s="49">
        <f>IF(AA24=0,0,LOOKUP(AA24,Bodování!$A$2:$A$101,Bodování!$B$2:$B$101))</f>
        <v>0</v>
      </c>
      <c r="AC24" s="50">
        <f>IF(C24&gt;0,E24+G24+I24+K24+M24+O24+Q24+S24+U24+W24-Y24-AA24,"")</f>
        <v>21</v>
      </c>
      <c r="AD24" s="51">
        <f>IF(C24&gt;0,F24+H24+J24+L24+N24+P24+R24+T24+V24+X24-Z24-AB24,"")</f>
        <v>72</v>
      </c>
      <c r="AE24" s="36">
        <v>14</v>
      </c>
      <c r="AF24" s="17"/>
      <c r="AG24" s="48">
        <f>E24</f>
        <v>0</v>
      </c>
      <c r="AH24" s="48">
        <f>G24</f>
        <v>0</v>
      </c>
      <c r="AI24" s="48">
        <f>I24</f>
        <v>0</v>
      </c>
      <c r="AJ24" s="48">
        <f>K24</f>
        <v>7</v>
      </c>
      <c r="AK24" s="48">
        <f>M24</f>
        <v>8</v>
      </c>
      <c r="AL24" s="48">
        <f>O24</f>
        <v>6</v>
      </c>
      <c r="AM24" s="48">
        <f>Q24</f>
        <v>0</v>
      </c>
      <c r="AN24" s="48">
        <f>S24</f>
        <v>0</v>
      </c>
      <c r="AO24" s="48">
        <f>U24</f>
        <v>0</v>
      </c>
      <c r="AP24" s="48">
        <f>W24</f>
        <v>0</v>
      </c>
      <c r="AQ24" s="41">
        <f>MAX(AG24:AP24)</f>
        <v>8</v>
      </c>
      <c r="AR24" s="41">
        <f>COUNTIF(AG24:AP24,AQ24)</f>
        <v>1</v>
      </c>
      <c r="AS24" s="48">
        <f>IF(AQ24=AG24,0,AG24)</f>
        <v>0</v>
      </c>
      <c r="AT24" s="48">
        <f>IF(AQ24=AH24,0,AH24)</f>
        <v>0</v>
      </c>
      <c r="AU24" s="48">
        <f>IF(AQ24=AI24,0,AI24)</f>
        <v>0</v>
      </c>
      <c r="AV24" s="48">
        <f>IF(AQ24=AJ24,0,AJ24)</f>
        <v>7</v>
      </c>
      <c r="AW24" s="48">
        <f>IF(AQ24=AK24,0,AK24)</f>
        <v>0</v>
      </c>
      <c r="AX24" s="48">
        <f>IF(AQ24=AL24,0,AL24)</f>
        <v>6</v>
      </c>
      <c r="AY24" s="48">
        <f>IF(AQ24=AM24,0,AM24)</f>
        <v>0</v>
      </c>
      <c r="AZ24" s="48">
        <f>IF(AQ24=AN24,0,AN24)</f>
        <v>0</v>
      </c>
      <c r="BA24" s="48">
        <f>IF(AQ24=AO24,0,AO24)</f>
        <v>0</v>
      </c>
      <c r="BB24" s="48">
        <f>IF(AQ24=AP24,0,AP24)</f>
        <v>0</v>
      </c>
      <c r="BC24" s="41">
        <f>MAX(AS24:BB24)</f>
        <v>7</v>
      </c>
      <c r="BD24" s="44">
        <f>IF(C24="",0,1)</f>
        <v>1</v>
      </c>
      <c r="BE24" s="58">
        <f>10-(COUNTIF(AG24:AP24,0))</f>
        <v>3</v>
      </c>
      <c r="BF24" s="58"/>
    </row>
    <row r="25" spans="2:58" s="8" customFormat="1" ht="12.75">
      <c r="B25" s="68">
        <v>12</v>
      </c>
      <c r="C25" s="14" t="s">
        <v>49</v>
      </c>
      <c r="D25" s="13" t="s">
        <v>47</v>
      </c>
      <c r="E25" s="32">
        <v>12</v>
      </c>
      <c r="F25" s="56">
        <f>IF(E25=0,0,IF(E25="",0,LOOKUP(E25,Bodování!$A$2:$A$101,Bodování!$B$2:$B$101)))</f>
        <v>19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>
        <v>11</v>
      </c>
      <c r="L25" s="57">
        <f>IF(K25=0,0,IF(K25="",0,LOOKUP(K25,Bodování!$A$2:$A$101,Bodování!$B$2:$B$101)))</f>
        <v>20</v>
      </c>
      <c r="M25" s="32"/>
      <c r="N25" s="56">
        <f>IF(M25=0,0,IF(M25="",0,LOOKUP(M25,Bodování!$A$2:$A$101,Bodování!$B$2:$B$101)))</f>
        <v>0</v>
      </c>
      <c r="O25" s="35">
        <v>10</v>
      </c>
      <c r="P25" s="57">
        <f>IF(O25=0,0,IF(O25="",0,LOOKUP(O25,Bodování!$A$2:$A$101,Bodování!$B$2:$B$101)))</f>
        <v>21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>IF(BE25&lt;7,0,AQ25)</f>
        <v>0</v>
      </c>
      <c r="Z25" s="49">
        <f>IF(Y25=0,0,LOOKUP(Y25,Bodování!$A$2:$A$101,Bodování!$B$2:$B$101))</f>
        <v>0</v>
      </c>
      <c r="AA25" s="49">
        <f>IF(BE25&lt;7,0,IF(AR25&gt;1,AQ25,BC25))</f>
        <v>0</v>
      </c>
      <c r="AB25" s="49">
        <f>IF(AA25=0,0,LOOKUP(AA25,Bodování!$A$2:$A$101,Bodování!$B$2:$B$101))</f>
        <v>0</v>
      </c>
      <c r="AC25" s="50">
        <f>IF(C25&gt;0,E25+G25+I25+K25+M25+O25+Q25+S25+U25+W25-Y25-AA25,"")</f>
        <v>33</v>
      </c>
      <c r="AD25" s="51">
        <f>IF(C25&gt;0,F25+H25+J25+L25+N25+P25+R25+T25+V25+X25-Z25-AB25,"")</f>
        <v>60</v>
      </c>
      <c r="AE25" s="36">
        <v>15</v>
      </c>
      <c r="AF25" s="17"/>
      <c r="AG25" s="48">
        <f>E25</f>
        <v>12</v>
      </c>
      <c r="AH25" s="48">
        <f>G25</f>
        <v>0</v>
      </c>
      <c r="AI25" s="48">
        <f>I25</f>
        <v>0</v>
      </c>
      <c r="AJ25" s="48">
        <f>K25</f>
        <v>11</v>
      </c>
      <c r="AK25" s="48">
        <f>M25</f>
        <v>0</v>
      </c>
      <c r="AL25" s="48">
        <f>O25</f>
        <v>10</v>
      </c>
      <c r="AM25" s="48">
        <f>Q25</f>
        <v>0</v>
      </c>
      <c r="AN25" s="48">
        <f>S25</f>
        <v>0</v>
      </c>
      <c r="AO25" s="48">
        <f>U25</f>
        <v>0</v>
      </c>
      <c r="AP25" s="48">
        <f>W25</f>
        <v>0</v>
      </c>
      <c r="AQ25" s="41">
        <f>MAX(AG25:AP25)</f>
        <v>12</v>
      </c>
      <c r="AR25" s="41">
        <f>COUNTIF(AG25:AP25,AQ25)</f>
        <v>1</v>
      </c>
      <c r="AS25" s="48">
        <f>IF(AQ25=AG25,0,AG25)</f>
        <v>0</v>
      </c>
      <c r="AT25" s="48">
        <f>IF(AQ25=AH25,0,AH25)</f>
        <v>0</v>
      </c>
      <c r="AU25" s="48">
        <f>IF(AQ25=AI25,0,AI25)</f>
        <v>0</v>
      </c>
      <c r="AV25" s="48">
        <f>IF(AQ25=AJ25,0,AJ25)</f>
        <v>11</v>
      </c>
      <c r="AW25" s="48">
        <f>IF(AQ25=AK25,0,AK25)</f>
        <v>0</v>
      </c>
      <c r="AX25" s="48">
        <f>IF(AQ25=AL25,0,AL25)</f>
        <v>10</v>
      </c>
      <c r="AY25" s="48">
        <f>IF(AQ25=AM25,0,AM25)</f>
        <v>0</v>
      </c>
      <c r="AZ25" s="48">
        <f>IF(AQ25=AN25,0,AN25)</f>
        <v>0</v>
      </c>
      <c r="BA25" s="48">
        <f>IF(AQ25=AO25,0,AO25)</f>
        <v>0</v>
      </c>
      <c r="BB25" s="48">
        <f>IF(AQ25=AP25,0,AP25)</f>
        <v>0</v>
      </c>
      <c r="BC25" s="41">
        <f>MAX(AS25:BB25)</f>
        <v>11</v>
      </c>
      <c r="BD25" s="44">
        <f>IF(C25="",0,1)</f>
        <v>1</v>
      </c>
      <c r="BE25" s="58">
        <f>10-(COUNTIF(AG25:AP25,0))</f>
        <v>3</v>
      </c>
      <c r="BF25" s="58"/>
    </row>
    <row r="26" spans="2:58" s="8" customFormat="1" ht="12.75">
      <c r="B26" s="68">
        <v>19</v>
      </c>
      <c r="C26" s="14" t="s">
        <v>93</v>
      </c>
      <c r="D26" s="13" t="s">
        <v>59</v>
      </c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>
        <v>6</v>
      </c>
      <c r="L26" s="57">
        <f>IF(K26=0,0,IF(K26="",0,LOOKUP(K26,Bodování!$A$2:$A$101,Bodování!$B$2:$B$101)))</f>
        <v>25</v>
      </c>
      <c r="M26" s="32">
        <v>10</v>
      </c>
      <c r="N26" s="56">
        <f>IF(M26=0,0,IF(M26="",0,LOOKUP(M26,Bodování!$A$2:$A$101,Bodování!$B$2:$B$101)))</f>
        <v>21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>IF(BE26&lt;7,0,AQ26)</f>
        <v>0</v>
      </c>
      <c r="Z26" s="49">
        <f>IF(Y26=0,0,LOOKUP(Y26,Bodování!$A$2:$A$101,Bodování!$B$2:$B$101))</f>
        <v>0</v>
      </c>
      <c r="AA26" s="49">
        <f>IF(BE26&lt;7,0,IF(AR26&gt;1,AQ26,BC26))</f>
        <v>0</v>
      </c>
      <c r="AB26" s="49">
        <f>IF(AA26=0,0,LOOKUP(AA26,Bodování!$A$2:$A$101,Bodování!$B$2:$B$101))</f>
        <v>0</v>
      </c>
      <c r="AC26" s="50">
        <f>IF(C26&gt;0,E26+G26+I26+K26+M26+O26+Q26+S26+U26+W26-Y26-AA26,"")</f>
        <v>16</v>
      </c>
      <c r="AD26" s="51">
        <f>IF(C26&gt;0,F26+H26+J26+L26+N26+P26+R26+T26+V26+X26-Z26-AB26,"")</f>
        <v>46</v>
      </c>
      <c r="AE26" s="36">
        <v>16</v>
      </c>
      <c r="AF26" s="17"/>
      <c r="AG26" s="48">
        <f>E26</f>
        <v>0</v>
      </c>
      <c r="AH26" s="48">
        <f>G26</f>
        <v>0</v>
      </c>
      <c r="AI26" s="48">
        <f>I26</f>
        <v>0</v>
      </c>
      <c r="AJ26" s="48">
        <f>K26</f>
        <v>6</v>
      </c>
      <c r="AK26" s="48">
        <f>M26</f>
        <v>10</v>
      </c>
      <c r="AL26" s="48">
        <f>O26</f>
        <v>0</v>
      </c>
      <c r="AM26" s="48">
        <f>Q26</f>
        <v>0</v>
      </c>
      <c r="AN26" s="48">
        <f>S26</f>
        <v>0</v>
      </c>
      <c r="AO26" s="48">
        <f>U26</f>
        <v>0</v>
      </c>
      <c r="AP26" s="48">
        <f>W26</f>
        <v>0</v>
      </c>
      <c r="AQ26" s="41">
        <f>MAX(AG26:AP26)</f>
        <v>10</v>
      </c>
      <c r="AR26" s="41">
        <f>COUNTIF(AG26:AP26,AQ26)</f>
        <v>1</v>
      </c>
      <c r="AS26" s="48">
        <f>IF(AQ26=AG26,0,AG26)</f>
        <v>0</v>
      </c>
      <c r="AT26" s="48">
        <f>IF(AQ26=AH26,0,AH26)</f>
        <v>0</v>
      </c>
      <c r="AU26" s="48">
        <f>IF(AQ26=AI26,0,AI26)</f>
        <v>0</v>
      </c>
      <c r="AV26" s="48">
        <f>IF(AQ26=AJ26,0,AJ26)</f>
        <v>6</v>
      </c>
      <c r="AW26" s="48">
        <f>IF(AQ26=AK26,0,AK26)</f>
        <v>0</v>
      </c>
      <c r="AX26" s="48">
        <f>IF(AQ26=AL26,0,AL26)</f>
        <v>0</v>
      </c>
      <c r="AY26" s="48">
        <f>IF(AQ26=AM26,0,AM26)</f>
        <v>0</v>
      </c>
      <c r="AZ26" s="48">
        <f>IF(AQ26=AN26,0,AN26)</f>
        <v>0</v>
      </c>
      <c r="BA26" s="48">
        <f>IF(AQ26=AO26,0,AO26)</f>
        <v>0</v>
      </c>
      <c r="BB26" s="48">
        <f>IF(AQ26=AP26,0,AP26)</f>
        <v>0</v>
      </c>
      <c r="BC26" s="41">
        <f>MAX(AS26:BB26)</f>
        <v>6</v>
      </c>
      <c r="BD26" s="44">
        <f>IF(C26="",0,1)</f>
        <v>1</v>
      </c>
      <c r="BE26" s="58">
        <f>10-(COUNTIF(AG26:AP26,0))</f>
        <v>2</v>
      </c>
      <c r="BF26" s="58"/>
    </row>
    <row r="27" spans="2:58" s="8" customFormat="1" ht="12.75">
      <c r="B27" s="68">
        <v>21</v>
      </c>
      <c r="C27" s="14" t="s">
        <v>95</v>
      </c>
      <c r="D27" s="13" t="s">
        <v>40</v>
      </c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>
        <v>13</v>
      </c>
      <c r="N27" s="56">
        <f>IF(M27=0,0,IF(M27="",0,LOOKUP(M27,Bodování!$A$2:$A$101,Bodování!$B$2:$B$101)))</f>
        <v>18</v>
      </c>
      <c r="O27" s="35">
        <v>9</v>
      </c>
      <c r="P27" s="57">
        <f>IF(O27=0,0,IF(O27="",0,LOOKUP(O27,Bodování!$A$2:$A$101,Bodování!$B$2:$B$101)))</f>
        <v>22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>IF(BE27&lt;7,0,AQ27)</f>
        <v>0</v>
      </c>
      <c r="Z27" s="49">
        <f>IF(Y27=0,0,LOOKUP(Y27,Bodování!$A$2:$A$101,Bodování!$B$2:$B$101))</f>
        <v>0</v>
      </c>
      <c r="AA27" s="49">
        <f>IF(BE27&lt;7,0,IF(AR27&gt;1,AQ27,BC27))</f>
        <v>0</v>
      </c>
      <c r="AB27" s="49">
        <f>IF(AA27=0,0,LOOKUP(AA27,Bodování!$A$2:$A$101,Bodování!$B$2:$B$101))</f>
        <v>0</v>
      </c>
      <c r="AC27" s="50">
        <f>IF(C27&gt;0,E27+G27+I27+K27+M27+O27+Q27+S27+U27+W27-Y27-AA27,"")</f>
        <v>22</v>
      </c>
      <c r="AD27" s="51">
        <f>IF(C27&gt;0,F27+H27+J27+L27+N27+P27+R27+T27+V27+X27-Z27-AB27,"")</f>
        <v>40</v>
      </c>
      <c r="AE27" s="36">
        <v>17</v>
      </c>
      <c r="AF27" s="17"/>
      <c r="AG27" s="48">
        <f>E27</f>
        <v>0</v>
      </c>
      <c r="AH27" s="48">
        <f>G27</f>
        <v>0</v>
      </c>
      <c r="AI27" s="48">
        <f>I27</f>
        <v>0</v>
      </c>
      <c r="AJ27" s="48">
        <f>K27</f>
        <v>0</v>
      </c>
      <c r="AK27" s="48">
        <f>M27</f>
        <v>13</v>
      </c>
      <c r="AL27" s="48">
        <f>O27</f>
        <v>9</v>
      </c>
      <c r="AM27" s="48">
        <f>Q27</f>
        <v>0</v>
      </c>
      <c r="AN27" s="48">
        <f>S27</f>
        <v>0</v>
      </c>
      <c r="AO27" s="48">
        <f>U27</f>
        <v>0</v>
      </c>
      <c r="AP27" s="48">
        <f>W27</f>
        <v>0</v>
      </c>
      <c r="AQ27" s="41">
        <f>MAX(AG27:AP27)</f>
        <v>13</v>
      </c>
      <c r="AR27" s="41">
        <f>COUNTIF(AG27:AP27,AQ27)</f>
        <v>1</v>
      </c>
      <c r="AS27" s="48">
        <f>IF(AQ27=AG27,0,AG27)</f>
        <v>0</v>
      </c>
      <c r="AT27" s="48">
        <f>IF(AQ27=AH27,0,AH27)</f>
        <v>0</v>
      </c>
      <c r="AU27" s="48">
        <f>IF(AQ27=AI27,0,AI27)</f>
        <v>0</v>
      </c>
      <c r="AV27" s="48">
        <f>IF(AQ27=AJ27,0,AJ27)</f>
        <v>0</v>
      </c>
      <c r="AW27" s="48">
        <f>IF(AQ27=AK27,0,AK27)</f>
        <v>0</v>
      </c>
      <c r="AX27" s="48">
        <f>IF(AQ27=AL27,0,AL27)</f>
        <v>9</v>
      </c>
      <c r="AY27" s="48">
        <f>IF(AQ27=AM27,0,AM27)</f>
        <v>0</v>
      </c>
      <c r="AZ27" s="48">
        <f>IF(AQ27=AN27,0,AN27)</f>
        <v>0</v>
      </c>
      <c r="BA27" s="48">
        <f>IF(AQ27=AO27,0,AO27)</f>
        <v>0</v>
      </c>
      <c r="BB27" s="48">
        <f>IF(AQ27=AP27,0,AP27)</f>
        <v>0</v>
      </c>
      <c r="BC27" s="41">
        <f>MAX(AS27:BB27)</f>
        <v>9</v>
      </c>
      <c r="BD27" s="44">
        <f>IF(C27="",0,1)</f>
        <v>1</v>
      </c>
      <c r="BE27" s="58">
        <f>10-(COUNTIF(AG27:AP27,0))</f>
        <v>2</v>
      </c>
      <c r="BF27" s="58"/>
    </row>
    <row r="28" spans="2:58" s="8" customFormat="1" ht="12.75">
      <c r="B28" s="68">
        <v>17</v>
      </c>
      <c r="C28" s="14" t="s">
        <v>72</v>
      </c>
      <c r="D28" s="13" t="s">
        <v>51</v>
      </c>
      <c r="E28" s="32">
        <v>0</v>
      </c>
      <c r="F28" s="56">
        <f>IF(E28=0,0,IF(E28="",0,LOOKUP(E28,Bodování!$A$2:$A$101,Bodování!$B$2:$B$101)))</f>
        <v>0</v>
      </c>
      <c r="G28" s="35">
        <v>0</v>
      </c>
      <c r="H28" s="57">
        <f>IF(G28=0,0,IF(G28="",0,LOOKUP(G28,Bodování!$A$2:$A$101,Bodování!$B$2:$B$101)))</f>
        <v>0</v>
      </c>
      <c r="I28" s="32">
        <v>2</v>
      </c>
      <c r="J28" s="56">
        <f>IF(I28=0,0,IF(I28="",0,LOOKUP(I28,Bodování!$A$2:$A$101,Bodování!$B$2:$B$101)))</f>
        <v>29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>IF(BE28&lt;7,0,AQ28)</f>
        <v>0</v>
      </c>
      <c r="Z28" s="49">
        <f>IF(Y28=0,0,LOOKUP(Y28,Bodování!$A$2:$A$101,Bodování!$B$2:$B$101))</f>
        <v>0</v>
      </c>
      <c r="AA28" s="49">
        <f>IF(BE28&lt;7,0,IF(AR28&gt;1,AQ28,BC28))</f>
        <v>0</v>
      </c>
      <c r="AB28" s="49">
        <f>IF(AA28=0,0,LOOKUP(AA28,Bodování!$A$2:$A$101,Bodování!$B$2:$B$101))</f>
        <v>0</v>
      </c>
      <c r="AC28" s="50">
        <f>IF(C28&gt;0,E28+G28+I28+K28+M28+O28+Q28+S28+U28+W28-Y28-AA28,"")</f>
        <v>2</v>
      </c>
      <c r="AD28" s="51">
        <f>IF(C28&gt;0,F28+H28+J28+L28+N28+P28+R28+T28+V28+X28-Z28-AB28,"")</f>
        <v>29</v>
      </c>
      <c r="AE28" s="36">
        <v>18</v>
      </c>
      <c r="AF28" s="17"/>
      <c r="AG28" s="48">
        <f>E28</f>
        <v>0</v>
      </c>
      <c r="AH28" s="48">
        <f>G28</f>
        <v>0</v>
      </c>
      <c r="AI28" s="48">
        <f>I28</f>
        <v>2</v>
      </c>
      <c r="AJ28" s="48">
        <f>K28</f>
        <v>0</v>
      </c>
      <c r="AK28" s="48">
        <f>M28</f>
        <v>0</v>
      </c>
      <c r="AL28" s="48">
        <f>O28</f>
        <v>0</v>
      </c>
      <c r="AM28" s="48">
        <f>Q28</f>
        <v>0</v>
      </c>
      <c r="AN28" s="48">
        <f>S28</f>
        <v>0</v>
      </c>
      <c r="AO28" s="48">
        <f>U28</f>
        <v>0</v>
      </c>
      <c r="AP28" s="48">
        <f>W28</f>
        <v>0</v>
      </c>
      <c r="AQ28" s="41">
        <f>MAX(AG28:AP28)</f>
        <v>2</v>
      </c>
      <c r="AR28" s="41">
        <f>COUNTIF(AG28:AP28,AQ28)</f>
        <v>1</v>
      </c>
      <c r="AS28" s="48">
        <f>IF(AQ28=AG28,0,AG28)</f>
        <v>0</v>
      </c>
      <c r="AT28" s="48">
        <f>IF(AQ28=AH28,0,AH28)</f>
        <v>0</v>
      </c>
      <c r="AU28" s="48">
        <f>IF(AQ28=AI28,0,AI28)</f>
        <v>0</v>
      </c>
      <c r="AV28" s="48">
        <f>IF(AQ28=AJ28,0,AJ28)</f>
        <v>0</v>
      </c>
      <c r="AW28" s="48">
        <f>IF(AQ28=AK28,0,AK28)</f>
        <v>0</v>
      </c>
      <c r="AX28" s="48">
        <f>IF(AQ28=AL28,0,AL28)</f>
        <v>0</v>
      </c>
      <c r="AY28" s="48">
        <f>IF(AQ28=AM28,0,AM28)</f>
        <v>0</v>
      </c>
      <c r="AZ28" s="48">
        <f>IF(AQ28=AN28,0,AN28)</f>
        <v>0</v>
      </c>
      <c r="BA28" s="48">
        <f>IF(AQ28=AO28,0,AO28)</f>
        <v>0</v>
      </c>
      <c r="BB28" s="48">
        <f>IF(AQ28=AP28,0,AP28)</f>
        <v>0</v>
      </c>
      <c r="BC28" s="41">
        <f>MAX(AS28:BB28)</f>
        <v>0</v>
      </c>
      <c r="BD28" s="44">
        <f>IF(C28="",0,1)</f>
        <v>1</v>
      </c>
      <c r="BE28" s="58">
        <f>10-(COUNTIF(AG28:AP28,0))</f>
        <v>1</v>
      </c>
      <c r="BF28" s="58"/>
    </row>
    <row r="29" spans="2:58" s="8" customFormat="1" ht="12.75">
      <c r="B29" s="68">
        <v>15</v>
      </c>
      <c r="C29" s="14" t="s">
        <v>70</v>
      </c>
      <c r="D29" s="13" t="s">
        <v>71</v>
      </c>
      <c r="E29" s="32">
        <v>0</v>
      </c>
      <c r="F29" s="56">
        <f>IF(E29=0,0,IF(E29="",0,LOOKUP(E29,Bodování!$A$2:$A$101,Bodování!$B$2:$B$101)))</f>
        <v>0</v>
      </c>
      <c r="G29" s="35">
        <v>3</v>
      </c>
      <c r="H29" s="57">
        <f>IF(G29=0,0,IF(G29="",0,LOOKUP(G29,Bodování!$A$2:$A$101,Bodování!$B$2:$B$101)))</f>
        <v>28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>IF(BE29&lt;7,0,AQ29)</f>
        <v>0</v>
      </c>
      <c r="Z29" s="49">
        <f>IF(Y29=0,0,LOOKUP(Y29,Bodování!$A$2:$A$101,Bodování!$B$2:$B$101))</f>
        <v>0</v>
      </c>
      <c r="AA29" s="49">
        <f>IF(BE29&lt;7,0,IF(AR29&gt;1,AQ29,BC29))</f>
        <v>0</v>
      </c>
      <c r="AB29" s="49">
        <f>IF(AA29=0,0,LOOKUP(AA29,Bodování!$A$2:$A$101,Bodování!$B$2:$B$101))</f>
        <v>0</v>
      </c>
      <c r="AC29" s="50">
        <f>IF(C29&gt;0,E29+G29+I29+K29+M29+O29+Q29+S29+U29+W29-Y29-AA29,"")</f>
        <v>3</v>
      </c>
      <c r="AD29" s="51">
        <f>IF(C29&gt;0,F29+H29+J29+L29+N29+P29+R29+T29+V29+X29-Z29-AB29,"")</f>
        <v>28</v>
      </c>
      <c r="AE29" s="36">
        <v>19</v>
      </c>
      <c r="AF29" s="17"/>
      <c r="AG29" s="48">
        <f>E29</f>
        <v>0</v>
      </c>
      <c r="AH29" s="48">
        <f>G29</f>
        <v>3</v>
      </c>
      <c r="AI29" s="48">
        <f>I29</f>
        <v>0</v>
      </c>
      <c r="AJ29" s="48">
        <f>K29</f>
        <v>0</v>
      </c>
      <c r="AK29" s="48">
        <f>M29</f>
        <v>0</v>
      </c>
      <c r="AL29" s="48">
        <f>O29</f>
        <v>0</v>
      </c>
      <c r="AM29" s="48">
        <f>Q29</f>
        <v>0</v>
      </c>
      <c r="AN29" s="48">
        <f>S29</f>
        <v>0</v>
      </c>
      <c r="AO29" s="48">
        <f>U29</f>
        <v>0</v>
      </c>
      <c r="AP29" s="48">
        <f>W29</f>
        <v>0</v>
      </c>
      <c r="AQ29" s="41">
        <f>MAX(AG29:AP29)</f>
        <v>3</v>
      </c>
      <c r="AR29" s="41">
        <f>COUNTIF(AG29:AP29,AQ29)</f>
        <v>1</v>
      </c>
      <c r="AS29" s="48">
        <f>IF(AQ29=AG29,0,AG29)</f>
        <v>0</v>
      </c>
      <c r="AT29" s="48">
        <f>IF(AQ29=AH29,0,AH29)</f>
        <v>0</v>
      </c>
      <c r="AU29" s="48">
        <f>IF(AQ29=AI29,0,AI29)</f>
        <v>0</v>
      </c>
      <c r="AV29" s="48">
        <f>IF(AQ29=AJ29,0,AJ29)</f>
        <v>0</v>
      </c>
      <c r="AW29" s="48">
        <f>IF(AQ29=AK29,0,AK29)</f>
        <v>0</v>
      </c>
      <c r="AX29" s="48">
        <f>IF(AQ29=AL29,0,AL29)</f>
        <v>0</v>
      </c>
      <c r="AY29" s="48">
        <f>IF(AQ29=AM29,0,AM29)</f>
        <v>0</v>
      </c>
      <c r="AZ29" s="48">
        <f>IF(AQ29=AN29,0,AN29)</f>
        <v>0</v>
      </c>
      <c r="BA29" s="48">
        <f>IF(AQ29=AO29,0,AO29)</f>
        <v>0</v>
      </c>
      <c r="BB29" s="48">
        <f>IF(AQ29=AP29,0,AP29)</f>
        <v>0</v>
      </c>
      <c r="BC29" s="41">
        <f>MAX(AS29:BB29)</f>
        <v>0</v>
      </c>
      <c r="BD29" s="44">
        <f>IF(C29="",0,1)</f>
        <v>1</v>
      </c>
      <c r="BE29" s="58">
        <f>10-(COUNTIF(AG29:AP29,0))</f>
        <v>1</v>
      </c>
      <c r="BF29" s="58"/>
    </row>
    <row r="30" spans="2:58" s="8" customFormat="1" ht="12.75">
      <c r="B30" s="68">
        <v>18</v>
      </c>
      <c r="C30" s="14" t="s">
        <v>73</v>
      </c>
      <c r="D30" s="13" t="s">
        <v>74</v>
      </c>
      <c r="E30" s="32">
        <v>0</v>
      </c>
      <c r="F30" s="56">
        <f>IF(E30=0,0,IF(E30="",0,LOOKUP(E30,Bodování!$A$2:$A$101,Bodování!$B$2:$B$101)))</f>
        <v>0</v>
      </c>
      <c r="G30" s="35">
        <v>0</v>
      </c>
      <c r="H30" s="57">
        <f>IF(G30=0,0,IF(G30="",0,LOOKUP(G30,Bodování!$A$2:$A$101,Bodování!$B$2:$B$101)))</f>
        <v>0</v>
      </c>
      <c r="I30" s="32">
        <v>4</v>
      </c>
      <c r="J30" s="56">
        <f>IF(I30=0,0,IF(I30="",0,LOOKUP(I30,Bodování!$A$2:$A$101,Bodování!$B$2:$B$101)))</f>
        <v>27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>IF(BE30&lt;7,0,AQ30)</f>
        <v>0</v>
      </c>
      <c r="Z30" s="49">
        <f>IF(Y30=0,0,LOOKUP(Y30,Bodování!$A$2:$A$101,Bodování!$B$2:$B$101))</f>
        <v>0</v>
      </c>
      <c r="AA30" s="49">
        <f>IF(BE30&lt;7,0,IF(AR30&gt;1,AQ30,BC30))</f>
        <v>0</v>
      </c>
      <c r="AB30" s="49">
        <f>IF(AA30=0,0,LOOKUP(AA30,Bodování!$A$2:$A$101,Bodování!$B$2:$B$101))</f>
        <v>0</v>
      </c>
      <c r="AC30" s="50">
        <f>IF(C30&gt;0,E30+G30+I30+K30+M30+O30+Q30+S30+U30+W30-Y30-AA30,"")</f>
        <v>4</v>
      </c>
      <c r="AD30" s="51">
        <f>IF(C30&gt;0,F30+H30+J30+L30+N30+P30+R30+T30+V30+X30-Z30-AB30,"")</f>
        <v>27</v>
      </c>
      <c r="AE30" s="36">
        <v>20</v>
      </c>
      <c r="AF30" s="17"/>
      <c r="AG30" s="48">
        <f>E30</f>
        <v>0</v>
      </c>
      <c r="AH30" s="48">
        <f>G30</f>
        <v>0</v>
      </c>
      <c r="AI30" s="48">
        <f>I30</f>
        <v>4</v>
      </c>
      <c r="AJ30" s="48">
        <f>K30</f>
        <v>0</v>
      </c>
      <c r="AK30" s="48">
        <f>M30</f>
        <v>0</v>
      </c>
      <c r="AL30" s="48">
        <f>O30</f>
        <v>0</v>
      </c>
      <c r="AM30" s="48">
        <f>Q30</f>
        <v>0</v>
      </c>
      <c r="AN30" s="48">
        <f>S30</f>
        <v>0</v>
      </c>
      <c r="AO30" s="48">
        <f>U30</f>
        <v>0</v>
      </c>
      <c r="AP30" s="48">
        <f>W30</f>
        <v>0</v>
      </c>
      <c r="AQ30" s="41">
        <f>MAX(AG30:AP30)</f>
        <v>4</v>
      </c>
      <c r="AR30" s="41">
        <f>COUNTIF(AG30:AP30,AQ30)</f>
        <v>1</v>
      </c>
      <c r="AS30" s="48">
        <f>IF(AQ30=AG30,0,AG30)</f>
        <v>0</v>
      </c>
      <c r="AT30" s="48">
        <f>IF(AQ30=AH30,0,AH30)</f>
        <v>0</v>
      </c>
      <c r="AU30" s="48">
        <f>IF(AQ30=AI30,0,AI30)</f>
        <v>0</v>
      </c>
      <c r="AV30" s="48">
        <f>IF(AQ30=AJ30,0,AJ30)</f>
        <v>0</v>
      </c>
      <c r="AW30" s="48">
        <f>IF(AQ30=AK30,0,AK30)</f>
        <v>0</v>
      </c>
      <c r="AX30" s="48">
        <f>IF(AQ30=AL30,0,AL30)</f>
        <v>0</v>
      </c>
      <c r="AY30" s="48">
        <f>IF(AQ30=AM30,0,AM30)</f>
        <v>0</v>
      </c>
      <c r="AZ30" s="48">
        <f>IF(AQ30=AN30,0,AN30)</f>
        <v>0</v>
      </c>
      <c r="BA30" s="48">
        <f>IF(AQ30=AO30,0,AO30)</f>
        <v>0</v>
      </c>
      <c r="BB30" s="48">
        <f>IF(AQ30=AP30,0,AP30)</f>
        <v>0</v>
      </c>
      <c r="BC30" s="41">
        <f>MAX(AS30:BB30)</f>
        <v>0</v>
      </c>
      <c r="BD30" s="44">
        <f>IF(C30="",0,1)</f>
        <v>1</v>
      </c>
      <c r="BE30" s="58">
        <f>10-(COUNTIF(AG30:AP30,0))</f>
        <v>1</v>
      </c>
      <c r="BF30" s="58"/>
    </row>
    <row r="31" spans="2:58" s="8" customFormat="1" ht="12.75">
      <c r="B31" s="68">
        <v>24</v>
      </c>
      <c r="C31" s="14" t="s">
        <v>98</v>
      </c>
      <c r="D31" s="13" t="s">
        <v>99</v>
      </c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>
        <v>8</v>
      </c>
      <c r="P31" s="57">
        <f>IF(O31=0,0,IF(O31="",0,LOOKUP(O31,Bodování!$A$2:$A$101,Bodování!$B$2:$B$101)))</f>
        <v>23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>IF(BE31&lt;7,0,AQ31)</f>
        <v>0</v>
      </c>
      <c r="Z31" s="49">
        <f>IF(Y31=0,0,LOOKUP(Y31,Bodování!$A$2:$A$101,Bodování!$B$2:$B$101))</f>
        <v>0</v>
      </c>
      <c r="AA31" s="49">
        <f>IF(BE31&lt;7,0,IF(AR31&gt;1,AQ31,BC31))</f>
        <v>0</v>
      </c>
      <c r="AB31" s="49">
        <f>IF(AA31=0,0,LOOKUP(AA31,Bodování!$A$2:$A$101,Bodování!$B$2:$B$101))</f>
        <v>0</v>
      </c>
      <c r="AC31" s="50">
        <f>IF(C31&gt;0,E31+G31+I31+K31+M31+O31+Q31+S31+U31+W31-Y31-AA31,"")</f>
        <v>8</v>
      </c>
      <c r="AD31" s="51">
        <f>IF(C31&gt;0,F31+H31+J31+L31+N31+P31+R31+T31+V31+X31-Z31-AB31,"")</f>
        <v>23</v>
      </c>
      <c r="AE31" s="36">
        <v>21</v>
      </c>
      <c r="AF31" s="17"/>
      <c r="AG31" s="48">
        <f>E31</f>
        <v>0</v>
      </c>
      <c r="AH31" s="48">
        <f>G31</f>
        <v>0</v>
      </c>
      <c r="AI31" s="48">
        <f>I31</f>
        <v>0</v>
      </c>
      <c r="AJ31" s="48">
        <f>K31</f>
        <v>0</v>
      </c>
      <c r="AK31" s="48">
        <f>M31</f>
        <v>0</v>
      </c>
      <c r="AL31" s="48">
        <f>O31</f>
        <v>8</v>
      </c>
      <c r="AM31" s="48">
        <f>Q31</f>
        <v>0</v>
      </c>
      <c r="AN31" s="48">
        <f>S31</f>
        <v>0</v>
      </c>
      <c r="AO31" s="48">
        <f>U31</f>
        <v>0</v>
      </c>
      <c r="AP31" s="48">
        <f>W31</f>
        <v>0</v>
      </c>
      <c r="AQ31" s="41">
        <f>MAX(AG31:AP31)</f>
        <v>8</v>
      </c>
      <c r="AR31" s="41">
        <f>COUNTIF(AG31:AP31,AQ31)</f>
        <v>1</v>
      </c>
      <c r="AS31" s="48">
        <f>IF(AQ31=AG31,0,AG31)</f>
        <v>0</v>
      </c>
      <c r="AT31" s="48">
        <f>IF(AQ31=AH31,0,AH31)</f>
        <v>0</v>
      </c>
      <c r="AU31" s="48">
        <f>IF(AQ31=AI31,0,AI31)</f>
        <v>0</v>
      </c>
      <c r="AV31" s="48">
        <f>IF(AQ31=AJ31,0,AJ31)</f>
        <v>0</v>
      </c>
      <c r="AW31" s="48">
        <f>IF(AQ31=AK31,0,AK31)</f>
        <v>0</v>
      </c>
      <c r="AX31" s="48">
        <f>IF(AQ31=AL31,0,AL31)</f>
        <v>0</v>
      </c>
      <c r="AY31" s="48">
        <f>IF(AQ31=AM31,0,AM31)</f>
        <v>0</v>
      </c>
      <c r="AZ31" s="48">
        <f>IF(AQ31=AN31,0,AN31)</f>
        <v>0</v>
      </c>
      <c r="BA31" s="48">
        <f>IF(AQ31=AO31,0,AO31)</f>
        <v>0</v>
      </c>
      <c r="BB31" s="48">
        <f>IF(AQ31=AP31,0,AP31)</f>
        <v>0</v>
      </c>
      <c r="BC31" s="41">
        <f>MAX(AS31:BB31)</f>
        <v>0</v>
      </c>
      <c r="BD31" s="44">
        <f>IF(C31="",0,1)</f>
        <v>1</v>
      </c>
      <c r="BE31" s="58">
        <f>10-(COUNTIF(AG31:AP31,0))</f>
        <v>1</v>
      </c>
      <c r="BF31" s="58"/>
    </row>
    <row r="32" spans="2:58" s="8" customFormat="1" ht="12.75">
      <c r="B32" s="68">
        <v>13</v>
      </c>
      <c r="C32" s="14" t="s">
        <v>39</v>
      </c>
      <c r="D32" s="13" t="s">
        <v>40</v>
      </c>
      <c r="E32" s="32">
        <v>13</v>
      </c>
      <c r="F32" s="56">
        <f>IF(E32=0,0,IF(E32="",0,LOOKUP(E32,Bodování!$A$2:$A$101,Bodování!$B$2:$B$101)))</f>
        <v>18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>IF(BE32&lt;7,0,AQ32)</f>
        <v>0</v>
      </c>
      <c r="Z32" s="49">
        <f>IF(Y32=0,0,LOOKUP(Y32,Bodování!$A$2:$A$101,Bodování!$B$2:$B$101))</f>
        <v>0</v>
      </c>
      <c r="AA32" s="49">
        <f>IF(BE32&lt;7,0,IF(AR32&gt;1,AQ32,BC32))</f>
        <v>0</v>
      </c>
      <c r="AB32" s="49">
        <f>IF(AA32=0,0,LOOKUP(AA32,Bodování!$A$2:$A$101,Bodování!$B$2:$B$101))</f>
        <v>0</v>
      </c>
      <c r="AC32" s="50">
        <f>IF(C32&gt;0,E32+G32+I32+K32+M32+O32+Q32+S32+U32+W32-Y32-AA32,"")</f>
        <v>13</v>
      </c>
      <c r="AD32" s="51">
        <f>IF(C32&gt;0,F32+H32+J32+L32+N32+P32+R32+T32+V32+X32-Z32-AB32,"")</f>
        <v>18</v>
      </c>
      <c r="AE32" s="36">
        <v>22</v>
      </c>
      <c r="AF32" s="17"/>
      <c r="AG32" s="48">
        <f>E32</f>
        <v>13</v>
      </c>
      <c r="AH32" s="48">
        <f>G32</f>
        <v>0</v>
      </c>
      <c r="AI32" s="48">
        <f>I32</f>
        <v>0</v>
      </c>
      <c r="AJ32" s="48">
        <f>K32</f>
        <v>0</v>
      </c>
      <c r="AK32" s="48">
        <f>M32</f>
        <v>0</v>
      </c>
      <c r="AL32" s="48">
        <f>O32</f>
        <v>0</v>
      </c>
      <c r="AM32" s="48">
        <f>Q32</f>
        <v>0</v>
      </c>
      <c r="AN32" s="48">
        <f>S32</f>
        <v>0</v>
      </c>
      <c r="AO32" s="48">
        <f>U32</f>
        <v>0</v>
      </c>
      <c r="AP32" s="48">
        <f>W32</f>
        <v>0</v>
      </c>
      <c r="AQ32" s="41">
        <f>MAX(AG32:AP32)</f>
        <v>13</v>
      </c>
      <c r="AR32" s="41">
        <f>COUNTIF(AG32:AP32,AQ32)</f>
        <v>1</v>
      </c>
      <c r="AS32" s="48">
        <f>IF(AQ32=AG32,0,AG32)</f>
        <v>0</v>
      </c>
      <c r="AT32" s="48">
        <f>IF(AQ32=AH32,0,AH32)</f>
        <v>0</v>
      </c>
      <c r="AU32" s="48">
        <f>IF(AQ32=AI32,0,AI32)</f>
        <v>0</v>
      </c>
      <c r="AV32" s="48">
        <f>IF(AQ32=AJ32,0,AJ32)</f>
        <v>0</v>
      </c>
      <c r="AW32" s="48">
        <f>IF(AQ32=AK32,0,AK32)</f>
        <v>0</v>
      </c>
      <c r="AX32" s="48">
        <f>IF(AQ32=AL32,0,AL32)</f>
        <v>0</v>
      </c>
      <c r="AY32" s="48">
        <f>IF(AQ32=AM32,0,AM32)</f>
        <v>0</v>
      </c>
      <c r="AZ32" s="48">
        <f>IF(AQ32=AN32,0,AN32)</f>
        <v>0</v>
      </c>
      <c r="BA32" s="48">
        <f>IF(AQ32=AO32,0,AO32)</f>
        <v>0</v>
      </c>
      <c r="BB32" s="48">
        <f>IF(AQ32=AP32,0,AP32)</f>
        <v>0</v>
      </c>
      <c r="BC32" s="41">
        <f>MAX(AS32:BB32)</f>
        <v>0</v>
      </c>
      <c r="BD32" s="44">
        <f>IF(C32="",0,1)</f>
        <v>1</v>
      </c>
      <c r="BE32" s="58">
        <f>10-(COUNTIF(AG32:AP32,0))</f>
        <v>1</v>
      </c>
      <c r="BF32" s="58"/>
    </row>
    <row r="33" spans="2:58" s="8" customFormat="1" ht="12.75">
      <c r="B33" s="68">
        <v>22</v>
      </c>
      <c r="C33" s="14" t="s">
        <v>96</v>
      </c>
      <c r="D33" s="13" t="s">
        <v>59</v>
      </c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>
        <v>14</v>
      </c>
      <c r="N33" s="56">
        <f>IF(M33=0,0,IF(M33="",0,LOOKUP(M33,Bodování!$A$2:$A$101,Bodování!$B$2:$B$101)))</f>
        <v>17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>IF(BE33&lt;7,0,AQ33)</f>
        <v>0</v>
      </c>
      <c r="Z33" s="49">
        <f>IF(Y33=0,0,LOOKUP(Y33,Bodování!$A$2:$A$101,Bodování!$B$2:$B$101))</f>
        <v>0</v>
      </c>
      <c r="AA33" s="49">
        <f>IF(BE33&lt;7,0,IF(AR33&gt;1,AQ33,BC33))</f>
        <v>0</v>
      </c>
      <c r="AB33" s="49">
        <f>IF(AA33=0,0,LOOKUP(AA33,Bodování!$A$2:$A$101,Bodování!$B$2:$B$101))</f>
        <v>0</v>
      </c>
      <c r="AC33" s="50">
        <f>IF(C33&gt;0,E33+G33+I33+K33+M33+O33+Q33+S33+U33+W33-Y33-AA33,"")</f>
        <v>14</v>
      </c>
      <c r="AD33" s="51">
        <f>IF(C33&gt;0,F33+H33+J33+L33+N33+P33+R33+T33+V33+X33-Z33-AB33,"")</f>
        <v>17</v>
      </c>
      <c r="AE33" s="36">
        <v>23</v>
      </c>
      <c r="AF33" s="17"/>
      <c r="AG33" s="48">
        <f>E33</f>
        <v>0</v>
      </c>
      <c r="AH33" s="48">
        <f>G33</f>
        <v>0</v>
      </c>
      <c r="AI33" s="48">
        <f>I33</f>
        <v>0</v>
      </c>
      <c r="AJ33" s="48">
        <f>K33</f>
        <v>0</v>
      </c>
      <c r="AK33" s="48">
        <f>M33</f>
        <v>14</v>
      </c>
      <c r="AL33" s="48">
        <f>O33</f>
        <v>0</v>
      </c>
      <c r="AM33" s="48">
        <f>Q33</f>
        <v>0</v>
      </c>
      <c r="AN33" s="48">
        <f>S33</f>
        <v>0</v>
      </c>
      <c r="AO33" s="48">
        <f>U33</f>
        <v>0</v>
      </c>
      <c r="AP33" s="48">
        <f>W33</f>
        <v>0</v>
      </c>
      <c r="AQ33" s="41">
        <f>MAX(AG33:AP33)</f>
        <v>14</v>
      </c>
      <c r="AR33" s="41">
        <f>COUNTIF(AG33:AP33,AQ33)</f>
        <v>1</v>
      </c>
      <c r="AS33" s="48">
        <f>IF(AQ33=AG33,0,AG33)</f>
        <v>0</v>
      </c>
      <c r="AT33" s="48">
        <f>IF(AQ33=AH33,0,AH33)</f>
        <v>0</v>
      </c>
      <c r="AU33" s="48">
        <f>IF(AQ33=AI33,0,AI33)</f>
        <v>0</v>
      </c>
      <c r="AV33" s="48">
        <f>IF(AQ33=AJ33,0,AJ33)</f>
        <v>0</v>
      </c>
      <c r="AW33" s="48">
        <f>IF(AQ33=AK33,0,AK33)</f>
        <v>0</v>
      </c>
      <c r="AX33" s="48">
        <f>IF(AQ33=AL33,0,AL33)</f>
        <v>0</v>
      </c>
      <c r="AY33" s="48">
        <f>IF(AQ33=AM33,0,AM33)</f>
        <v>0</v>
      </c>
      <c r="AZ33" s="48">
        <f>IF(AQ33=AN33,0,AN33)</f>
        <v>0</v>
      </c>
      <c r="BA33" s="48">
        <f>IF(AQ33=AO33,0,AO33)</f>
        <v>0</v>
      </c>
      <c r="BB33" s="48">
        <f>IF(AQ33=AP33,0,AP33)</f>
        <v>0</v>
      </c>
      <c r="BC33" s="41">
        <f>MAX(AS33:BB33)</f>
        <v>0</v>
      </c>
      <c r="BD33" s="44">
        <f>IF(C33="",0,1)</f>
        <v>1</v>
      </c>
      <c r="BE33" s="58">
        <f>10-(COUNTIF(AG33:AP33,0))</f>
        <v>1</v>
      </c>
      <c r="BF33" s="58"/>
    </row>
    <row r="34" spans="2:58" s="8" customFormat="1" ht="12.75">
      <c r="B34" s="68">
        <v>23</v>
      </c>
      <c r="C34" s="14" t="s">
        <v>97</v>
      </c>
      <c r="D34" s="13" t="s">
        <v>59</v>
      </c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>
        <v>16</v>
      </c>
      <c r="N34" s="56">
        <f>IF(M34=0,0,IF(M34="",0,LOOKUP(M34,Bodování!$A$2:$A$101,Bodování!$B$2:$B$101)))</f>
        <v>15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>IF(BE34&lt;7,0,AQ34)</f>
        <v>0</v>
      </c>
      <c r="Z34" s="49">
        <f>IF(Y34=0,0,LOOKUP(Y34,Bodování!$A$2:$A$101,Bodování!$B$2:$B$101))</f>
        <v>0</v>
      </c>
      <c r="AA34" s="49">
        <f>IF(BE34&lt;7,0,IF(AR34&gt;1,AQ34,BC34))</f>
        <v>0</v>
      </c>
      <c r="AB34" s="49">
        <f>IF(AA34=0,0,LOOKUP(AA34,Bodování!$A$2:$A$101,Bodování!$B$2:$B$101))</f>
        <v>0</v>
      </c>
      <c r="AC34" s="50">
        <f>IF(C34&gt;0,E34+G34+I34+K34+M34+O34+Q34+S34+U34+W34-Y34-AA34,"")</f>
        <v>16</v>
      </c>
      <c r="AD34" s="51">
        <f>IF(C34&gt;0,F34+H34+J34+L34+N34+P34+R34+T34+V34+X34-Z34-AB34,"")</f>
        <v>15</v>
      </c>
      <c r="AE34" s="36">
        <v>24</v>
      </c>
      <c r="AF34" s="17"/>
      <c r="AG34" s="48">
        <f>E34</f>
        <v>0</v>
      </c>
      <c r="AH34" s="48">
        <f>G34</f>
        <v>0</v>
      </c>
      <c r="AI34" s="48">
        <f>I34</f>
        <v>0</v>
      </c>
      <c r="AJ34" s="48">
        <f>K34</f>
        <v>0</v>
      </c>
      <c r="AK34" s="48">
        <f>M34</f>
        <v>16</v>
      </c>
      <c r="AL34" s="48">
        <f>O34</f>
        <v>0</v>
      </c>
      <c r="AM34" s="48">
        <f>Q34</f>
        <v>0</v>
      </c>
      <c r="AN34" s="48">
        <f>S34</f>
        <v>0</v>
      </c>
      <c r="AO34" s="48">
        <f>U34</f>
        <v>0</v>
      </c>
      <c r="AP34" s="48">
        <f>W34</f>
        <v>0</v>
      </c>
      <c r="AQ34" s="41">
        <f>MAX(AG34:AP34)</f>
        <v>16</v>
      </c>
      <c r="AR34" s="41">
        <f>COUNTIF(AG34:AP34,AQ34)</f>
        <v>1</v>
      </c>
      <c r="AS34" s="48">
        <f>IF(AQ34=AG34,0,AG34)</f>
        <v>0</v>
      </c>
      <c r="AT34" s="48">
        <f>IF(AQ34=AH34,0,AH34)</f>
        <v>0</v>
      </c>
      <c r="AU34" s="48">
        <f>IF(AQ34=AI34,0,AI34)</f>
        <v>0</v>
      </c>
      <c r="AV34" s="48">
        <f>IF(AQ34=AJ34,0,AJ34)</f>
        <v>0</v>
      </c>
      <c r="AW34" s="48">
        <f>IF(AQ34=AK34,0,AK34)</f>
        <v>0</v>
      </c>
      <c r="AX34" s="48">
        <f>IF(AQ34=AL34,0,AL34)</f>
        <v>0</v>
      </c>
      <c r="AY34" s="48">
        <f>IF(AQ34=AM34,0,AM34)</f>
        <v>0</v>
      </c>
      <c r="AZ34" s="48">
        <f>IF(AQ34=AN34,0,AN34)</f>
        <v>0</v>
      </c>
      <c r="BA34" s="48">
        <f>IF(AQ34=AO34,0,AO34)</f>
        <v>0</v>
      </c>
      <c r="BB34" s="48">
        <f>IF(AQ34=AP34,0,AP34)</f>
        <v>0</v>
      </c>
      <c r="BC34" s="41">
        <f>MAX(AS34:BB34)</f>
        <v>0</v>
      </c>
      <c r="BD34" s="44">
        <f>IF(C34="",0,1)</f>
        <v>1</v>
      </c>
      <c r="BE34" s="58">
        <f>10-(COUNTIF(AG34:AP34,0))</f>
        <v>1</v>
      </c>
      <c r="BF34" s="58"/>
    </row>
    <row r="35" spans="2:58" s="8" customFormat="1" ht="12.75" hidden="1">
      <c r="B35" s="68">
        <f aca="true" t="shared" si="0" ref="B35:B42">AE35</f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aca="true" t="shared" si="1" ref="Y35:Y42">IF(BE35&lt;7,0,AQ35)</f>
        <v>0</v>
      </c>
      <c r="Z35" s="49">
        <f>IF(Y35=0,0,LOOKUP(Y35,Bodování!$A$2:$A$101,Bodování!$B$2:$B$101))</f>
        <v>0</v>
      </c>
      <c r="AA35" s="49">
        <f aca="true" t="shared" si="2" ref="AA35:AA60">IF(BE35&lt;7,0,IF(AR35&gt;1,AQ35,BC35))</f>
        <v>0</v>
      </c>
      <c r="AB35" s="49">
        <f>IF(AA35=0,0,LOOKUP(AA35,Bodování!$A$2:$A$101,Bodování!$B$2:$B$101))</f>
        <v>0</v>
      </c>
      <c r="AC35" s="50">
        <f aca="true" t="shared" si="3" ref="AC35:AC42">IF(C35&gt;0,E35+G35+I35+K35+M35+O35+Q35+S35+U35+W35-Y35-AA35,"")</f>
      </c>
      <c r="AD35" s="51">
        <f aca="true" t="shared" si="4" ref="AD35:AD42">IF(C35&gt;0,F35+H35+J35+L35+N35+P35+R35+T35+V35+X35-Z35-AB35,"")</f>
      </c>
      <c r="AE35" s="36"/>
      <c r="AF35" s="17"/>
      <c r="AG35" s="48">
        <f aca="true" t="shared" si="5" ref="AG35:AG42">E35</f>
        <v>0</v>
      </c>
      <c r="AH35" s="48">
        <f aca="true" t="shared" si="6" ref="AH35:AH42">G35</f>
        <v>0</v>
      </c>
      <c r="AI35" s="48">
        <f aca="true" t="shared" si="7" ref="AI35:AI42">I35</f>
        <v>0</v>
      </c>
      <c r="AJ35" s="48">
        <f aca="true" t="shared" si="8" ref="AJ35:AJ42">K35</f>
        <v>0</v>
      </c>
      <c r="AK35" s="48">
        <f aca="true" t="shared" si="9" ref="AK35:AK42">M35</f>
        <v>0</v>
      </c>
      <c r="AL35" s="48">
        <f aca="true" t="shared" si="10" ref="AL35:AL42">O35</f>
        <v>0</v>
      </c>
      <c r="AM35" s="48">
        <f aca="true" t="shared" si="11" ref="AM35:AM42">Q35</f>
        <v>0</v>
      </c>
      <c r="AN35" s="48">
        <f aca="true" t="shared" si="12" ref="AN35:AN42">S35</f>
        <v>0</v>
      </c>
      <c r="AO35" s="48">
        <f aca="true" t="shared" si="13" ref="AO35:AO42">U35</f>
        <v>0</v>
      </c>
      <c r="AP35" s="48">
        <f aca="true" t="shared" si="14" ref="AP35:AP42">W35</f>
        <v>0</v>
      </c>
      <c r="AQ35" s="41">
        <f aca="true" t="shared" si="15" ref="AQ35:AQ42">MAX(AG35:AP35)</f>
        <v>0</v>
      </c>
      <c r="AR35" s="41">
        <f aca="true" t="shared" si="16" ref="AR35:AR42">COUNTIF(AG35:AP35,AQ35)</f>
        <v>10</v>
      </c>
      <c r="AS35" s="48">
        <f aca="true" t="shared" si="17" ref="AS35:AS42">IF(AQ35=AG35,0,AG35)</f>
        <v>0</v>
      </c>
      <c r="AT35" s="48">
        <f aca="true" t="shared" si="18" ref="AT35:AT42">IF(AQ35=AH35,0,AH35)</f>
        <v>0</v>
      </c>
      <c r="AU35" s="48">
        <f aca="true" t="shared" si="19" ref="AU35:AU42">IF(AQ35=AI35,0,AI35)</f>
        <v>0</v>
      </c>
      <c r="AV35" s="48">
        <f aca="true" t="shared" si="20" ref="AV35:AV42">IF(AQ35=AJ35,0,AJ35)</f>
        <v>0</v>
      </c>
      <c r="AW35" s="48">
        <f aca="true" t="shared" si="21" ref="AW35:AW42">IF(AQ35=AK35,0,AK35)</f>
        <v>0</v>
      </c>
      <c r="AX35" s="48">
        <f aca="true" t="shared" si="22" ref="AX35:AX42">IF(AQ35=AL35,0,AL35)</f>
        <v>0</v>
      </c>
      <c r="AY35" s="48">
        <f aca="true" t="shared" si="23" ref="AY35:AY42">IF(AQ35=AM35,0,AM35)</f>
        <v>0</v>
      </c>
      <c r="AZ35" s="48">
        <f aca="true" t="shared" si="24" ref="AZ35:AZ42">IF(AQ35=AN35,0,AN35)</f>
        <v>0</v>
      </c>
      <c r="BA35" s="48">
        <f aca="true" t="shared" si="25" ref="BA35:BA42">IF(AQ35=AO35,0,AO35)</f>
        <v>0</v>
      </c>
      <c r="BB35" s="48">
        <f aca="true" t="shared" si="26" ref="BB35:BB42">IF(AQ35=AP35,0,AP35)</f>
        <v>0</v>
      </c>
      <c r="BC35" s="41">
        <f aca="true" t="shared" si="27" ref="BC35:BC42">MAX(AS35:BB35)</f>
        <v>0</v>
      </c>
      <c r="BD35" s="44">
        <f aca="true" t="shared" si="28" ref="BD35:BD42">IF(C35="",0,1)</f>
        <v>0</v>
      </c>
      <c r="BE35" s="58">
        <f aca="true" t="shared" si="29" ref="BE35:BE42">10-(COUNTIF(AG35:AP35,0))</f>
        <v>0</v>
      </c>
      <c r="BF35" s="58"/>
    </row>
    <row r="36" spans="2:58" s="8" customFormat="1" ht="12.75" hidden="1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 hidden="1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 hidden="1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 hidden="1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 hidden="1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 hidden="1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 hidden="1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 hidden="1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t="shared" si="2"/>
        <v>0</v>
      </c>
      <c r="AB43" s="49">
        <f>IF(AA43=0,0,LOOKUP(AA43,Bodování!$A$2:$A$101,Bodování!$B$2:$B$101))</f>
        <v>0</v>
      </c>
      <c r="AC43" s="50">
        <f aca="true" t="shared" si="32" ref="AC43:AC60">IF(C43&gt;0,E43+G43+I43+K43+M43+O43+Q43+S43+U43+W43-Y43-AA43,"")</f>
      </c>
      <c r="AD43" s="51">
        <f aca="true" t="shared" si="33" ref="AD43:AD60">IF(C43&gt;0,F43+H43+J43+L43+N43+P43+R43+T43+V43+X43-Z43-AB43,"")</f>
      </c>
      <c r="AE43" s="36"/>
      <c r="AF43" s="17"/>
      <c r="AG43" s="48">
        <f aca="true" t="shared" si="34" ref="AG43:AG60">E43</f>
        <v>0</v>
      </c>
      <c r="AH43" s="48">
        <f aca="true" t="shared" si="35" ref="AH43:AH60">G43</f>
        <v>0</v>
      </c>
      <c r="AI43" s="48">
        <f aca="true" t="shared" si="36" ref="AI43:AI60">I43</f>
        <v>0</v>
      </c>
      <c r="AJ43" s="48">
        <f aca="true" t="shared" si="37" ref="AJ43:AJ60">K43</f>
        <v>0</v>
      </c>
      <c r="AK43" s="48">
        <f aca="true" t="shared" si="38" ref="AK43:AK60">M43</f>
        <v>0</v>
      </c>
      <c r="AL43" s="48">
        <f aca="true" t="shared" si="39" ref="AL43:AL60">O43</f>
        <v>0</v>
      </c>
      <c r="AM43" s="48">
        <f aca="true" t="shared" si="40" ref="AM43:AM60">Q43</f>
        <v>0</v>
      </c>
      <c r="AN43" s="48">
        <f aca="true" t="shared" si="41" ref="AN43:AN60">S43</f>
        <v>0</v>
      </c>
      <c r="AO43" s="48">
        <f aca="true" t="shared" si="42" ref="AO43:AO60">U43</f>
        <v>0</v>
      </c>
      <c r="AP43" s="48">
        <f aca="true" t="shared" si="43" ref="AP43:AP60">W43</f>
        <v>0</v>
      </c>
      <c r="AQ43" s="41">
        <f aca="true" t="shared" si="44" ref="AQ43:AQ60">MAX(AG43:AP43)</f>
        <v>0</v>
      </c>
      <c r="AR43" s="41">
        <f aca="true" t="shared" si="45" ref="AR43:AR60">COUNTIF(AG43:AP43,AQ43)</f>
        <v>10</v>
      </c>
      <c r="AS43" s="48">
        <f aca="true" t="shared" si="46" ref="AS43:AS60">IF(AQ43=AG43,0,AG43)</f>
        <v>0</v>
      </c>
      <c r="AT43" s="48">
        <f aca="true" t="shared" si="47" ref="AT43:AT60">IF(AQ43=AH43,0,AH43)</f>
        <v>0</v>
      </c>
      <c r="AU43" s="48">
        <f aca="true" t="shared" si="48" ref="AU43:AU60">IF(AQ43=AI43,0,AI43)</f>
        <v>0</v>
      </c>
      <c r="AV43" s="48">
        <f aca="true" t="shared" si="49" ref="AV43:AV60">IF(AQ43=AJ43,0,AJ43)</f>
        <v>0</v>
      </c>
      <c r="AW43" s="48">
        <f aca="true" t="shared" si="50" ref="AW43:AW60">IF(AQ43=AK43,0,AK43)</f>
        <v>0</v>
      </c>
      <c r="AX43" s="48">
        <f aca="true" t="shared" si="51" ref="AX43:AX60">IF(AQ43=AL43,0,AL43)</f>
        <v>0</v>
      </c>
      <c r="AY43" s="48">
        <f aca="true" t="shared" si="52" ref="AY43:AY60">IF(AQ43=AM43,0,AM43)</f>
        <v>0</v>
      </c>
      <c r="AZ43" s="48">
        <f aca="true" t="shared" si="53" ref="AZ43:AZ60">IF(AQ43=AN43,0,AN43)</f>
        <v>0</v>
      </c>
      <c r="BA43" s="48">
        <f aca="true" t="shared" si="54" ref="BA43:BA60">IF(AQ43=AO43,0,AO43)</f>
        <v>0</v>
      </c>
      <c r="BB43" s="48">
        <f aca="true" t="shared" si="55" ref="BB43:BB60">IF(AQ43=AP43,0,AP43)</f>
        <v>0</v>
      </c>
      <c r="BC43" s="41">
        <f aca="true" t="shared" si="56" ref="BC43:BC60">MAX(AS43:BB43)</f>
        <v>0</v>
      </c>
      <c r="BD43" s="44">
        <f aca="true" t="shared" si="57" ref="BD43:BD60">IF(C43="",0,1)</f>
        <v>0</v>
      </c>
      <c r="BE43" s="58">
        <f aca="true" t="shared" si="58" ref="BE43:BE60">10-(COUNTIF(AG43:AP43,0))</f>
        <v>0</v>
      </c>
      <c r="BF43" s="58"/>
    </row>
    <row r="44" spans="2:58" s="8" customFormat="1" ht="12.75" hidden="1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2"/>
        <v>0</v>
      </c>
      <c r="AB44" s="49">
        <f>IF(AA44=0,0,LOOKUP(AA44,Bodování!$A$2:$A$101,Bodování!$B$2:$B$101))</f>
        <v>0</v>
      </c>
      <c r="AC44" s="50">
        <f t="shared" si="32"/>
      </c>
      <c r="AD44" s="51">
        <f t="shared" si="33"/>
      </c>
      <c r="AE44" s="36"/>
      <c r="AF44" s="17"/>
      <c r="AG44" s="48">
        <f t="shared" si="34"/>
        <v>0</v>
      </c>
      <c r="AH44" s="48">
        <f t="shared" si="35"/>
        <v>0</v>
      </c>
      <c r="AI44" s="48">
        <f t="shared" si="36"/>
        <v>0</v>
      </c>
      <c r="AJ44" s="48">
        <f t="shared" si="37"/>
        <v>0</v>
      </c>
      <c r="AK44" s="48">
        <f t="shared" si="38"/>
        <v>0</v>
      </c>
      <c r="AL44" s="48">
        <f t="shared" si="39"/>
        <v>0</v>
      </c>
      <c r="AM44" s="48">
        <f t="shared" si="40"/>
        <v>0</v>
      </c>
      <c r="AN44" s="48">
        <f t="shared" si="41"/>
        <v>0</v>
      </c>
      <c r="AO44" s="48">
        <f t="shared" si="42"/>
        <v>0</v>
      </c>
      <c r="AP44" s="48">
        <f t="shared" si="43"/>
        <v>0</v>
      </c>
      <c r="AQ44" s="41">
        <f t="shared" si="44"/>
        <v>0</v>
      </c>
      <c r="AR44" s="41">
        <f t="shared" si="45"/>
        <v>10</v>
      </c>
      <c r="AS44" s="48">
        <f t="shared" si="46"/>
        <v>0</v>
      </c>
      <c r="AT44" s="48">
        <f t="shared" si="47"/>
        <v>0</v>
      </c>
      <c r="AU44" s="48">
        <f t="shared" si="48"/>
        <v>0</v>
      </c>
      <c r="AV44" s="48">
        <f t="shared" si="49"/>
        <v>0</v>
      </c>
      <c r="AW44" s="48">
        <f t="shared" si="50"/>
        <v>0</v>
      </c>
      <c r="AX44" s="48">
        <f t="shared" si="51"/>
        <v>0</v>
      </c>
      <c r="AY44" s="48">
        <f t="shared" si="52"/>
        <v>0</v>
      </c>
      <c r="AZ44" s="48">
        <f t="shared" si="53"/>
        <v>0</v>
      </c>
      <c r="BA44" s="48">
        <f t="shared" si="54"/>
        <v>0</v>
      </c>
      <c r="BB44" s="48">
        <f t="shared" si="55"/>
        <v>0</v>
      </c>
      <c r="BC44" s="41">
        <f t="shared" si="56"/>
        <v>0</v>
      </c>
      <c r="BD44" s="44">
        <f t="shared" si="57"/>
        <v>0</v>
      </c>
      <c r="BE44" s="58">
        <f t="shared" si="58"/>
        <v>0</v>
      </c>
      <c r="BF44" s="58"/>
    </row>
    <row r="45" spans="2:58" s="8" customFormat="1" ht="12.75" hidden="1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2"/>
        <v>0</v>
      </c>
      <c r="AB45" s="49">
        <f>IF(AA45=0,0,LOOKUP(AA45,Bodování!$A$2:$A$101,Bodování!$B$2:$B$101))</f>
        <v>0</v>
      </c>
      <c r="AC45" s="50">
        <f t="shared" si="32"/>
      </c>
      <c r="AD45" s="51">
        <f t="shared" si="33"/>
      </c>
      <c r="AE45" s="36"/>
      <c r="AF45" s="17"/>
      <c r="AG45" s="48">
        <f t="shared" si="34"/>
        <v>0</v>
      </c>
      <c r="AH45" s="48">
        <f t="shared" si="35"/>
        <v>0</v>
      </c>
      <c r="AI45" s="48">
        <f t="shared" si="36"/>
        <v>0</v>
      </c>
      <c r="AJ45" s="48">
        <f t="shared" si="37"/>
        <v>0</v>
      </c>
      <c r="AK45" s="48">
        <f t="shared" si="38"/>
        <v>0</v>
      </c>
      <c r="AL45" s="48">
        <f t="shared" si="39"/>
        <v>0</v>
      </c>
      <c r="AM45" s="48">
        <f t="shared" si="40"/>
        <v>0</v>
      </c>
      <c r="AN45" s="48">
        <f t="shared" si="41"/>
        <v>0</v>
      </c>
      <c r="AO45" s="48">
        <f t="shared" si="42"/>
        <v>0</v>
      </c>
      <c r="AP45" s="48">
        <f t="shared" si="43"/>
        <v>0</v>
      </c>
      <c r="AQ45" s="41">
        <f t="shared" si="44"/>
        <v>0</v>
      </c>
      <c r="AR45" s="41">
        <f t="shared" si="45"/>
        <v>10</v>
      </c>
      <c r="AS45" s="48">
        <f t="shared" si="46"/>
        <v>0</v>
      </c>
      <c r="AT45" s="48">
        <f t="shared" si="47"/>
        <v>0</v>
      </c>
      <c r="AU45" s="48">
        <f t="shared" si="48"/>
        <v>0</v>
      </c>
      <c r="AV45" s="48">
        <f t="shared" si="49"/>
        <v>0</v>
      </c>
      <c r="AW45" s="48">
        <f t="shared" si="50"/>
        <v>0</v>
      </c>
      <c r="AX45" s="48">
        <f t="shared" si="51"/>
        <v>0</v>
      </c>
      <c r="AY45" s="48">
        <f t="shared" si="52"/>
        <v>0</v>
      </c>
      <c r="AZ45" s="48">
        <f t="shared" si="53"/>
        <v>0</v>
      </c>
      <c r="BA45" s="48">
        <f t="shared" si="54"/>
        <v>0</v>
      </c>
      <c r="BB45" s="48">
        <f t="shared" si="55"/>
        <v>0</v>
      </c>
      <c r="BC45" s="41">
        <f t="shared" si="56"/>
        <v>0</v>
      </c>
      <c r="BD45" s="44">
        <f t="shared" si="57"/>
        <v>0</v>
      </c>
      <c r="BE45" s="58">
        <f t="shared" si="58"/>
        <v>0</v>
      </c>
      <c r="BF45" s="58"/>
    </row>
    <row r="46" spans="2:58" s="8" customFormat="1" ht="12.75" hidden="1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2"/>
        <v>0</v>
      </c>
      <c r="AB46" s="49">
        <f>IF(AA46=0,0,LOOKUP(AA46,Bodování!$A$2:$A$101,Bodování!$B$2:$B$101))</f>
        <v>0</v>
      </c>
      <c r="AC46" s="50">
        <f t="shared" si="32"/>
      </c>
      <c r="AD46" s="51">
        <f t="shared" si="33"/>
      </c>
      <c r="AE46" s="36"/>
      <c r="AF46" s="17"/>
      <c r="AG46" s="48">
        <f t="shared" si="34"/>
        <v>0</v>
      </c>
      <c r="AH46" s="48">
        <f t="shared" si="35"/>
        <v>0</v>
      </c>
      <c r="AI46" s="48">
        <f t="shared" si="36"/>
        <v>0</v>
      </c>
      <c r="AJ46" s="48">
        <f t="shared" si="37"/>
        <v>0</v>
      </c>
      <c r="AK46" s="48">
        <f t="shared" si="38"/>
        <v>0</v>
      </c>
      <c r="AL46" s="48">
        <f t="shared" si="39"/>
        <v>0</v>
      </c>
      <c r="AM46" s="48">
        <f t="shared" si="40"/>
        <v>0</v>
      </c>
      <c r="AN46" s="48">
        <f t="shared" si="41"/>
        <v>0</v>
      </c>
      <c r="AO46" s="48">
        <f t="shared" si="42"/>
        <v>0</v>
      </c>
      <c r="AP46" s="48">
        <f t="shared" si="43"/>
        <v>0</v>
      </c>
      <c r="AQ46" s="41">
        <f t="shared" si="44"/>
        <v>0</v>
      </c>
      <c r="AR46" s="41">
        <f t="shared" si="45"/>
        <v>10</v>
      </c>
      <c r="AS46" s="48">
        <f t="shared" si="46"/>
        <v>0</v>
      </c>
      <c r="AT46" s="48">
        <f t="shared" si="47"/>
        <v>0</v>
      </c>
      <c r="AU46" s="48">
        <f t="shared" si="48"/>
        <v>0</v>
      </c>
      <c r="AV46" s="48">
        <f t="shared" si="49"/>
        <v>0</v>
      </c>
      <c r="AW46" s="48">
        <f t="shared" si="50"/>
        <v>0</v>
      </c>
      <c r="AX46" s="48">
        <f t="shared" si="51"/>
        <v>0</v>
      </c>
      <c r="AY46" s="48">
        <f t="shared" si="52"/>
        <v>0</v>
      </c>
      <c r="AZ46" s="48">
        <f t="shared" si="53"/>
        <v>0</v>
      </c>
      <c r="BA46" s="48">
        <f t="shared" si="54"/>
        <v>0</v>
      </c>
      <c r="BB46" s="48">
        <f t="shared" si="55"/>
        <v>0</v>
      </c>
      <c r="BC46" s="41">
        <f t="shared" si="56"/>
        <v>0</v>
      </c>
      <c r="BD46" s="44">
        <f t="shared" si="57"/>
        <v>0</v>
      </c>
      <c r="BE46" s="58">
        <f t="shared" si="58"/>
        <v>0</v>
      </c>
      <c r="BF46" s="58"/>
    </row>
    <row r="47" spans="2:58" s="8" customFormat="1" ht="12.75" hidden="1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2"/>
        <v>0</v>
      </c>
      <c r="AB47" s="49">
        <f>IF(AA47=0,0,LOOKUP(AA47,Bodování!$A$2:$A$101,Bodování!$B$2:$B$101))</f>
        <v>0</v>
      </c>
      <c r="AC47" s="50">
        <f t="shared" si="32"/>
      </c>
      <c r="AD47" s="51">
        <f t="shared" si="33"/>
      </c>
      <c r="AE47" s="36"/>
      <c r="AF47" s="17"/>
      <c r="AG47" s="48">
        <f t="shared" si="34"/>
        <v>0</v>
      </c>
      <c r="AH47" s="48">
        <f t="shared" si="35"/>
        <v>0</v>
      </c>
      <c r="AI47" s="48">
        <f t="shared" si="36"/>
        <v>0</v>
      </c>
      <c r="AJ47" s="48">
        <f t="shared" si="37"/>
        <v>0</v>
      </c>
      <c r="AK47" s="48">
        <f t="shared" si="38"/>
        <v>0</v>
      </c>
      <c r="AL47" s="48">
        <f t="shared" si="39"/>
        <v>0</v>
      </c>
      <c r="AM47" s="48">
        <f t="shared" si="40"/>
        <v>0</v>
      </c>
      <c r="AN47" s="48">
        <f t="shared" si="41"/>
        <v>0</v>
      </c>
      <c r="AO47" s="48">
        <f t="shared" si="42"/>
        <v>0</v>
      </c>
      <c r="AP47" s="48">
        <f t="shared" si="43"/>
        <v>0</v>
      </c>
      <c r="AQ47" s="41">
        <f t="shared" si="44"/>
        <v>0</v>
      </c>
      <c r="AR47" s="41">
        <f t="shared" si="45"/>
        <v>10</v>
      </c>
      <c r="AS47" s="48">
        <f t="shared" si="46"/>
        <v>0</v>
      </c>
      <c r="AT47" s="48">
        <f t="shared" si="47"/>
        <v>0</v>
      </c>
      <c r="AU47" s="48">
        <f t="shared" si="48"/>
        <v>0</v>
      </c>
      <c r="AV47" s="48">
        <f t="shared" si="49"/>
        <v>0</v>
      </c>
      <c r="AW47" s="48">
        <f t="shared" si="50"/>
        <v>0</v>
      </c>
      <c r="AX47" s="48">
        <f t="shared" si="51"/>
        <v>0</v>
      </c>
      <c r="AY47" s="48">
        <f t="shared" si="52"/>
        <v>0</v>
      </c>
      <c r="AZ47" s="48">
        <f t="shared" si="53"/>
        <v>0</v>
      </c>
      <c r="BA47" s="48">
        <f t="shared" si="54"/>
        <v>0</v>
      </c>
      <c r="BB47" s="48">
        <f t="shared" si="55"/>
        <v>0</v>
      </c>
      <c r="BC47" s="41">
        <f t="shared" si="56"/>
        <v>0</v>
      </c>
      <c r="BD47" s="44">
        <f t="shared" si="57"/>
        <v>0</v>
      </c>
      <c r="BE47" s="58">
        <f t="shared" si="58"/>
        <v>0</v>
      </c>
      <c r="BF47" s="58"/>
    </row>
    <row r="48" spans="2:58" s="8" customFormat="1" ht="12.75" hidden="1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2"/>
        <v>0</v>
      </c>
      <c r="AB48" s="49">
        <f>IF(AA48=0,0,LOOKUP(AA48,Bodování!$A$2:$A$101,Bodování!$B$2:$B$101))</f>
        <v>0</v>
      </c>
      <c r="AC48" s="50">
        <f t="shared" si="32"/>
      </c>
      <c r="AD48" s="51">
        <f t="shared" si="33"/>
      </c>
      <c r="AE48" s="36"/>
      <c r="AF48" s="17"/>
      <c r="AG48" s="48">
        <f t="shared" si="34"/>
        <v>0</v>
      </c>
      <c r="AH48" s="48">
        <f t="shared" si="35"/>
        <v>0</v>
      </c>
      <c r="AI48" s="48">
        <f t="shared" si="36"/>
        <v>0</v>
      </c>
      <c r="AJ48" s="48">
        <f t="shared" si="37"/>
        <v>0</v>
      </c>
      <c r="AK48" s="48">
        <f t="shared" si="38"/>
        <v>0</v>
      </c>
      <c r="AL48" s="48">
        <f t="shared" si="39"/>
        <v>0</v>
      </c>
      <c r="AM48" s="48">
        <f t="shared" si="40"/>
        <v>0</v>
      </c>
      <c r="AN48" s="48">
        <f t="shared" si="41"/>
        <v>0</v>
      </c>
      <c r="AO48" s="48">
        <f t="shared" si="42"/>
        <v>0</v>
      </c>
      <c r="AP48" s="48">
        <f t="shared" si="43"/>
        <v>0</v>
      </c>
      <c r="AQ48" s="41">
        <f t="shared" si="44"/>
        <v>0</v>
      </c>
      <c r="AR48" s="41">
        <f t="shared" si="45"/>
        <v>10</v>
      </c>
      <c r="AS48" s="48">
        <f t="shared" si="46"/>
        <v>0</v>
      </c>
      <c r="AT48" s="48">
        <f t="shared" si="47"/>
        <v>0</v>
      </c>
      <c r="AU48" s="48">
        <f t="shared" si="48"/>
        <v>0</v>
      </c>
      <c r="AV48" s="48">
        <f t="shared" si="49"/>
        <v>0</v>
      </c>
      <c r="AW48" s="48">
        <f t="shared" si="50"/>
        <v>0</v>
      </c>
      <c r="AX48" s="48">
        <f t="shared" si="51"/>
        <v>0</v>
      </c>
      <c r="AY48" s="48">
        <f t="shared" si="52"/>
        <v>0</v>
      </c>
      <c r="AZ48" s="48">
        <f t="shared" si="53"/>
        <v>0</v>
      </c>
      <c r="BA48" s="48">
        <f t="shared" si="54"/>
        <v>0</v>
      </c>
      <c r="BB48" s="48">
        <f t="shared" si="55"/>
        <v>0</v>
      </c>
      <c r="BC48" s="41">
        <f t="shared" si="56"/>
        <v>0</v>
      </c>
      <c r="BD48" s="44">
        <f t="shared" si="57"/>
        <v>0</v>
      </c>
      <c r="BE48" s="58">
        <f t="shared" si="58"/>
        <v>0</v>
      </c>
      <c r="BF48" s="58"/>
    </row>
    <row r="49" spans="2:58" s="8" customFormat="1" ht="12.75" hidden="1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2"/>
        <v>0</v>
      </c>
      <c r="AB49" s="49">
        <f>IF(AA49=0,0,LOOKUP(AA49,Bodování!$A$2:$A$101,Bodování!$B$2:$B$101))</f>
        <v>0</v>
      </c>
      <c r="AC49" s="50">
        <f t="shared" si="32"/>
      </c>
      <c r="AD49" s="51">
        <f t="shared" si="33"/>
      </c>
      <c r="AE49" s="36"/>
      <c r="AF49" s="17"/>
      <c r="AG49" s="48">
        <f t="shared" si="34"/>
        <v>0</v>
      </c>
      <c r="AH49" s="48">
        <f t="shared" si="35"/>
        <v>0</v>
      </c>
      <c r="AI49" s="48">
        <f t="shared" si="36"/>
        <v>0</v>
      </c>
      <c r="AJ49" s="48">
        <f t="shared" si="37"/>
        <v>0</v>
      </c>
      <c r="AK49" s="48">
        <f t="shared" si="38"/>
        <v>0</v>
      </c>
      <c r="AL49" s="48">
        <f t="shared" si="39"/>
        <v>0</v>
      </c>
      <c r="AM49" s="48">
        <f t="shared" si="40"/>
        <v>0</v>
      </c>
      <c r="AN49" s="48">
        <f t="shared" si="41"/>
        <v>0</v>
      </c>
      <c r="AO49" s="48">
        <f t="shared" si="42"/>
        <v>0</v>
      </c>
      <c r="AP49" s="48">
        <f t="shared" si="43"/>
        <v>0</v>
      </c>
      <c r="AQ49" s="41">
        <f t="shared" si="44"/>
        <v>0</v>
      </c>
      <c r="AR49" s="41">
        <f t="shared" si="45"/>
        <v>10</v>
      </c>
      <c r="AS49" s="48">
        <f t="shared" si="46"/>
        <v>0</v>
      </c>
      <c r="AT49" s="48">
        <f t="shared" si="47"/>
        <v>0</v>
      </c>
      <c r="AU49" s="48">
        <f t="shared" si="48"/>
        <v>0</v>
      </c>
      <c r="AV49" s="48">
        <f t="shared" si="49"/>
        <v>0</v>
      </c>
      <c r="AW49" s="48">
        <f t="shared" si="50"/>
        <v>0</v>
      </c>
      <c r="AX49" s="48">
        <f t="shared" si="51"/>
        <v>0</v>
      </c>
      <c r="AY49" s="48">
        <f t="shared" si="52"/>
        <v>0</v>
      </c>
      <c r="AZ49" s="48">
        <f t="shared" si="53"/>
        <v>0</v>
      </c>
      <c r="BA49" s="48">
        <f t="shared" si="54"/>
        <v>0</v>
      </c>
      <c r="BB49" s="48">
        <f t="shared" si="55"/>
        <v>0</v>
      </c>
      <c r="BC49" s="41">
        <f t="shared" si="56"/>
        <v>0</v>
      </c>
      <c r="BD49" s="44">
        <f t="shared" si="57"/>
        <v>0</v>
      </c>
      <c r="BE49" s="58">
        <f t="shared" si="58"/>
        <v>0</v>
      </c>
      <c r="BF49" s="58"/>
    </row>
    <row r="50" spans="2:58" s="8" customFormat="1" ht="12.75" hidden="1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2"/>
        <v>0</v>
      </c>
      <c r="AB50" s="49">
        <f>IF(AA50=0,0,LOOKUP(AA50,Bodování!$A$2:$A$101,Bodování!$B$2:$B$101))</f>
        <v>0</v>
      </c>
      <c r="AC50" s="50">
        <f t="shared" si="32"/>
      </c>
      <c r="AD50" s="51">
        <f t="shared" si="33"/>
      </c>
      <c r="AE50" s="36"/>
      <c r="AF50" s="17"/>
      <c r="AG50" s="48">
        <f t="shared" si="34"/>
        <v>0</v>
      </c>
      <c r="AH50" s="48">
        <f t="shared" si="35"/>
        <v>0</v>
      </c>
      <c r="AI50" s="48">
        <f t="shared" si="36"/>
        <v>0</v>
      </c>
      <c r="AJ50" s="48">
        <f t="shared" si="37"/>
        <v>0</v>
      </c>
      <c r="AK50" s="48">
        <f t="shared" si="38"/>
        <v>0</v>
      </c>
      <c r="AL50" s="48">
        <f t="shared" si="39"/>
        <v>0</v>
      </c>
      <c r="AM50" s="48">
        <f t="shared" si="40"/>
        <v>0</v>
      </c>
      <c r="AN50" s="48">
        <f t="shared" si="41"/>
        <v>0</v>
      </c>
      <c r="AO50" s="48">
        <f t="shared" si="42"/>
        <v>0</v>
      </c>
      <c r="AP50" s="48">
        <f t="shared" si="43"/>
        <v>0</v>
      </c>
      <c r="AQ50" s="41">
        <f t="shared" si="44"/>
        <v>0</v>
      </c>
      <c r="AR50" s="41">
        <f t="shared" si="45"/>
        <v>10</v>
      </c>
      <c r="AS50" s="48">
        <f t="shared" si="46"/>
        <v>0</v>
      </c>
      <c r="AT50" s="48">
        <f t="shared" si="47"/>
        <v>0</v>
      </c>
      <c r="AU50" s="48">
        <f t="shared" si="48"/>
        <v>0</v>
      </c>
      <c r="AV50" s="48">
        <f t="shared" si="49"/>
        <v>0</v>
      </c>
      <c r="AW50" s="48">
        <f t="shared" si="50"/>
        <v>0</v>
      </c>
      <c r="AX50" s="48">
        <f t="shared" si="51"/>
        <v>0</v>
      </c>
      <c r="AY50" s="48">
        <f t="shared" si="52"/>
        <v>0</v>
      </c>
      <c r="AZ50" s="48">
        <f t="shared" si="53"/>
        <v>0</v>
      </c>
      <c r="BA50" s="48">
        <f t="shared" si="54"/>
        <v>0</v>
      </c>
      <c r="BB50" s="48">
        <f t="shared" si="55"/>
        <v>0</v>
      </c>
      <c r="BC50" s="41">
        <f t="shared" si="56"/>
        <v>0</v>
      </c>
      <c r="BD50" s="44">
        <f t="shared" si="57"/>
        <v>0</v>
      </c>
      <c r="BE50" s="58">
        <f t="shared" si="58"/>
        <v>0</v>
      </c>
      <c r="BF50" s="58"/>
    </row>
    <row r="51" spans="2:58" s="8" customFormat="1" ht="12.75" hidden="1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2"/>
        <v>0</v>
      </c>
      <c r="AB51" s="49">
        <f>IF(AA51=0,0,LOOKUP(AA51,Bodování!$A$2:$A$101,Bodování!$B$2:$B$101))</f>
        <v>0</v>
      </c>
      <c r="AC51" s="50">
        <f t="shared" si="32"/>
      </c>
      <c r="AD51" s="51">
        <f t="shared" si="33"/>
      </c>
      <c r="AE51" s="36"/>
      <c r="AF51" s="17"/>
      <c r="AG51" s="48">
        <f t="shared" si="34"/>
        <v>0</v>
      </c>
      <c r="AH51" s="48">
        <f t="shared" si="35"/>
        <v>0</v>
      </c>
      <c r="AI51" s="48">
        <f t="shared" si="36"/>
        <v>0</v>
      </c>
      <c r="AJ51" s="48">
        <f t="shared" si="37"/>
        <v>0</v>
      </c>
      <c r="AK51" s="48">
        <f t="shared" si="38"/>
        <v>0</v>
      </c>
      <c r="AL51" s="48">
        <f t="shared" si="39"/>
        <v>0</v>
      </c>
      <c r="AM51" s="48">
        <f t="shared" si="40"/>
        <v>0</v>
      </c>
      <c r="AN51" s="48">
        <f t="shared" si="41"/>
        <v>0</v>
      </c>
      <c r="AO51" s="48">
        <f t="shared" si="42"/>
        <v>0</v>
      </c>
      <c r="AP51" s="48">
        <f t="shared" si="43"/>
        <v>0</v>
      </c>
      <c r="AQ51" s="41">
        <f t="shared" si="44"/>
        <v>0</v>
      </c>
      <c r="AR51" s="41">
        <f t="shared" si="45"/>
        <v>10</v>
      </c>
      <c r="AS51" s="48">
        <f t="shared" si="46"/>
        <v>0</v>
      </c>
      <c r="AT51" s="48">
        <f t="shared" si="47"/>
        <v>0</v>
      </c>
      <c r="AU51" s="48">
        <f t="shared" si="48"/>
        <v>0</v>
      </c>
      <c r="AV51" s="48">
        <f t="shared" si="49"/>
        <v>0</v>
      </c>
      <c r="AW51" s="48">
        <f t="shared" si="50"/>
        <v>0</v>
      </c>
      <c r="AX51" s="48">
        <f t="shared" si="51"/>
        <v>0</v>
      </c>
      <c r="AY51" s="48">
        <f t="shared" si="52"/>
        <v>0</v>
      </c>
      <c r="AZ51" s="48">
        <f t="shared" si="53"/>
        <v>0</v>
      </c>
      <c r="BA51" s="48">
        <f t="shared" si="54"/>
        <v>0</v>
      </c>
      <c r="BB51" s="48">
        <f t="shared" si="55"/>
        <v>0</v>
      </c>
      <c r="BC51" s="41">
        <f t="shared" si="56"/>
        <v>0</v>
      </c>
      <c r="BD51" s="44">
        <f t="shared" si="57"/>
        <v>0</v>
      </c>
      <c r="BE51" s="58">
        <f t="shared" si="58"/>
        <v>0</v>
      </c>
      <c r="BF51" s="58"/>
    </row>
    <row r="52" spans="2:58" s="8" customFormat="1" ht="12.75" hidden="1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2"/>
        <v>0</v>
      </c>
      <c r="AB52" s="49">
        <f>IF(AA52=0,0,LOOKUP(AA52,Bodování!$A$2:$A$101,Bodování!$B$2:$B$101))</f>
        <v>0</v>
      </c>
      <c r="AC52" s="50">
        <f t="shared" si="32"/>
      </c>
      <c r="AD52" s="51">
        <f t="shared" si="33"/>
      </c>
      <c r="AE52" s="36"/>
      <c r="AF52" s="17"/>
      <c r="AG52" s="48">
        <f t="shared" si="34"/>
        <v>0</v>
      </c>
      <c r="AH52" s="48">
        <f t="shared" si="35"/>
        <v>0</v>
      </c>
      <c r="AI52" s="48">
        <f t="shared" si="36"/>
        <v>0</v>
      </c>
      <c r="AJ52" s="48">
        <f t="shared" si="37"/>
        <v>0</v>
      </c>
      <c r="AK52" s="48">
        <f t="shared" si="38"/>
        <v>0</v>
      </c>
      <c r="AL52" s="48">
        <f t="shared" si="39"/>
        <v>0</v>
      </c>
      <c r="AM52" s="48">
        <f t="shared" si="40"/>
        <v>0</v>
      </c>
      <c r="AN52" s="48">
        <f t="shared" si="41"/>
        <v>0</v>
      </c>
      <c r="AO52" s="48">
        <f t="shared" si="42"/>
        <v>0</v>
      </c>
      <c r="AP52" s="48">
        <f t="shared" si="43"/>
        <v>0</v>
      </c>
      <c r="AQ52" s="41">
        <f t="shared" si="44"/>
        <v>0</v>
      </c>
      <c r="AR52" s="41">
        <f t="shared" si="45"/>
        <v>10</v>
      </c>
      <c r="AS52" s="48">
        <f t="shared" si="46"/>
        <v>0</v>
      </c>
      <c r="AT52" s="48">
        <f t="shared" si="47"/>
        <v>0</v>
      </c>
      <c r="AU52" s="48">
        <f t="shared" si="48"/>
        <v>0</v>
      </c>
      <c r="AV52" s="48">
        <f t="shared" si="49"/>
        <v>0</v>
      </c>
      <c r="AW52" s="48">
        <f t="shared" si="50"/>
        <v>0</v>
      </c>
      <c r="AX52" s="48">
        <f t="shared" si="51"/>
        <v>0</v>
      </c>
      <c r="AY52" s="48">
        <f t="shared" si="52"/>
        <v>0</v>
      </c>
      <c r="AZ52" s="48">
        <f t="shared" si="53"/>
        <v>0</v>
      </c>
      <c r="BA52" s="48">
        <f t="shared" si="54"/>
        <v>0</v>
      </c>
      <c r="BB52" s="48">
        <f t="shared" si="55"/>
        <v>0</v>
      </c>
      <c r="BC52" s="41">
        <f t="shared" si="56"/>
        <v>0</v>
      </c>
      <c r="BD52" s="44">
        <f t="shared" si="57"/>
        <v>0</v>
      </c>
      <c r="BE52" s="58">
        <f t="shared" si="58"/>
        <v>0</v>
      </c>
      <c r="BF52" s="58"/>
    </row>
    <row r="53" spans="2:58" s="8" customFormat="1" ht="12.75" hidden="1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2"/>
        <v>0</v>
      </c>
      <c r="AB53" s="49">
        <f>IF(AA53=0,0,LOOKUP(AA53,Bodování!$A$2:$A$101,Bodování!$B$2:$B$101))</f>
        <v>0</v>
      </c>
      <c r="AC53" s="50">
        <f t="shared" si="32"/>
      </c>
      <c r="AD53" s="51">
        <f t="shared" si="33"/>
      </c>
      <c r="AE53" s="36"/>
      <c r="AF53" s="17"/>
      <c r="AG53" s="48">
        <f t="shared" si="34"/>
        <v>0</v>
      </c>
      <c r="AH53" s="48">
        <f t="shared" si="35"/>
        <v>0</v>
      </c>
      <c r="AI53" s="48">
        <f t="shared" si="36"/>
        <v>0</v>
      </c>
      <c r="AJ53" s="48">
        <f t="shared" si="37"/>
        <v>0</v>
      </c>
      <c r="AK53" s="48">
        <f t="shared" si="38"/>
        <v>0</v>
      </c>
      <c r="AL53" s="48">
        <f t="shared" si="39"/>
        <v>0</v>
      </c>
      <c r="AM53" s="48">
        <f t="shared" si="40"/>
        <v>0</v>
      </c>
      <c r="AN53" s="48">
        <f t="shared" si="41"/>
        <v>0</v>
      </c>
      <c r="AO53" s="48">
        <f t="shared" si="42"/>
        <v>0</v>
      </c>
      <c r="AP53" s="48">
        <f t="shared" si="43"/>
        <v>0</v>
      </c>
      <c r="AQ53" s="41">
        <f t="shared" si="44"/>
        <v>0</v>
      </c>
      <c r="AR53" s="41">
        <f t="shared" si="45"/>
        <v>10</v>
      </c>
      <c r="AS53" s="48">
        <f t="shared" si="46"/>
        <v>0</v>
      </c>
      <c r="AT53" s="48">
        <f t="shared" si="47"/>
        <v>0</v>
      </c>
      <c r="AU53" s="48">
        <f t="shared" si="48"/>
        <v>0</v>
      </c>
      <c r="AV53" s="48">
        <f t="shared" si="49"/>
        <v>0</v>
      </c>
      <c r="AW53" s="48">
        <f t="shared" si="50"/>
        <v>0</v>
      </c>
      <c r="AX53" s="48">
        <f t="shared" si="51"/>
        <v>0</v>
      </c>
      <c r="AY53" s="48">
        <f t="shared" si="52"/>
        <v>0</v>
      </c>
      <c r="AZ53" s="48">
        <f t="shared" si="53"/>
        <v>0</v>
      </c>
      <c r="BA53" s="48">
        <f t="shared" si="54"/>
        <v>0</v>
      </c>
      <c r="BB53" s="48">
        <f t="shared" si="55"/>
        <v>0</v>
      </c>
      <c r="BC53" s="41">
        <f t="shared" si="56"/>
        <v>0</v>
      </c>
      <c r="BD53" s="44">
        <f t="shared" si="57"/>
        <v>0</v>
      </c>
      <c r="BE53" s="58">
        <f t="shared" si="58"/>
        <v>0</v>
      </c>
      <c r="BF53" s="58"/>
    </row>
    <row r="54" spans="2:58" s="8" customFormat="1" ht="12.75" hidden="1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2"/>
        <v>0</v>
      </c>
      <c r="AB54" s="49">
        <f>IF(AA54=0,0,LOOKUP(AA54,Bodování!$A$2:$A$101,Bodování!$B$2:$B$101))</f>
        <v>0</v>
      </c>
      <c r="AC54" s="50">
        <f t="shared" si="32"/>
      </c>
      <c r="AD54" s="51">
        <f t="shared" si="33"/>
      </c>
      <c r="AE54" s="36"/>
      <c r="AF54" s="17"/>
      <c r="AG54" s="48">
        <f t="shared" si="34"/>
        <v>0</v>
      </c>
      <c r="AH54" s="48">
        <f t="shared" si="35"/>
        <v>0</v>
      </c>
      <c r="AI54" s="48">
        <f t="shared" si="36"/>
        <v>0</v>
      </c>
      <c r="AJ54" s="48">
        <f t="shared" si="37"/>
        <v>0</v>
      </c>
      <c r="AK54" s="48">
        <f t="shared" si="38"/>
        <v>0</v>
      </c>
      <c r="AL54" s="48">
        <f t="shared" si="39"/>
        <v>0</v>
      </c>
      <c r="AM54" s="48">
        <f t="shared" si="40"/>
        <v>0</v>
      </c>
      <c r="AN54" s="48">
        <f t="shared" si="41"/>
        <v>0</v>
      </c>
      <c r="AO54" s="48">
        <f t="shared" si="42"/>
        <v>0</v>
      </c>
      <c r="AP54" s="48">
        <f t="shared" si="43"/>
        <v>0</v>
      </c>
      <c r="AQ54" s="41">
        <f t="shared" si="44"/>
        <v>0</v>
      </c>
      <c r="AR54" s="41">
        <f t="shared" si="45"/>
        <v>10</v>
      </c>
      <c r="AS54" s="48">
        <f t="shared" si="46"/>
        <v>0</v>
      </c>
      <c r="AT54" s="48">
        <f t="shared" si="47"/>
        <v>0</v>
      </c>
      <c r="AU54" s="48">
        <f t="shared" si="48"/>
        <v>0</v>
      </c>
      <c r="AV54" s="48">
        <f t="shared" si="49"/>
        <v>0</v>
      </c>
      <c r="AW54" s="48">
        <f t="shared" si="50"/>
        <v>0</v>
      </c>
      <c r="AX54" s="48">
        <f t="shared" si="51"/>
        <v>0</v>
      </c>
      <c r="AY54" s="48">
        <f t="shared" si="52"/>
        <v>0</v>
      </c>
      <c r="AZ54" s="48">
        <f t="shared" si="53"/>
        <v>0</v>
      </c>
      <c r="BA54" s="48">
        <f t="shared" si="54"/>
        <v>0</v>
      </c>
      <c r="BB54" s="48">
        <f t="shared" si="55"/>
        <v>0</v>
      </c>
      <c r="BC54" s="41">
        <f t="shared" si="56"/>
        <v>0</v>
      </c>
      <c r="BD54" s="44">
        <f t="shared" si="57"/>
        <v>0</v>
      </c>
      <c r="BE54" s="58">
        <f t="shared" si="58"/>
        <v>0</v>
      </c>
      <c r="BF54" s="58"/>
    </row>
    <row r="55" spans="2:58" s="8" customFormat="1" ht="12.75" hidden="1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2"/>
        <v>0</v>
      </c>
      <c r="AB55" s="49">
        <f>IF(AA55=0,0,LOOKUP(AA55,Bodování!$A$2:$A$101,Bodování!$B$2:$B$101))</f>
        <v>0</v>
      </c>
      <c r="AC55" s="50">
        <f t="shared" si="32"/>
      </c>
      <c r="AD55" s="51">
        <f t="shared" si="33"/>
      </c>
      <c r="AE55" s="36"/>
      <c r="AF55" s="17"/>
      <c r="AG55" s="48">
        <f t="shared" si="34"/>
        <v>0</v>
      </c>
      <c r="AH55" s="48">
        <f t="shared" si="35"/>
        <v>0</v>
      </c>
      <c r="AI55" s="48">
        <f t="shared" si="36"/>
        <v>0</v>
      </c>
      <c r="AJ55" s="48">
        <f t="shared" si="37"/>
        <v>0</v>
      </c>
      <c r="AK55" s="48">
        <f t="shared" si="38"/>
        <v>0</v>
      </c>
      <c r="AL55" s="48">
        <f t="shared" si="39"/>
        <v>0</v>
      </c>
      <c r="AM55" s="48">
        <f t="shared" si="40"/>
        <v>0</v>
      </c>
      <c r="AN55" s="48">
        <f t="shared" si="41"/>
        <v>0</v>
      </c>
      <c r="AO55" s="48">
        <f t="shared" si="42"/>
        <v>0</v>
      </c>
      <c r="AP55" s="48">
        <f t="shared" si="43"/>
        <v>0</v>
      </c>
      <c r="AQ55" s="41">
        <f t="shared" si="44"/>
        <v>0</v>
      </c>
      <c r="AR55" s="41">
        <f t="shared" si="45"/>
        <v>10</v>
      </c>
      <c r="AS55" s="48">
        <f t="shared" si="46"/>
        <v>0</v>
      </c>
      <c r="AT55" s="48">
        <f t="shared" si="47"/>
        <v>0</v>
      </c>
      <c r="AU55" s="48">
        <f t="shared" si="48"/>
        <v>0</v>
      </c>
      <c r="AV55" s="48">
        <f t="shared" si="49"/>
        <v>0</v>
      </c>
      <c r="AW55" s="48">
        <f t="shared" si="50"/>
        <v>0</v>
      </c>
      <c r="AX55" s="48">
        <f t="shared" si="51"/>
        <v>0</v>
      </c>
      <c r="AY55" s="48">
        <f t="shared" si="52"/>
        <v>0</v>
      </c>
      <c r="AZ55" s="48">
        <f t="shared" si="53"/>
        <v>0</v>
      </c>
      <c r="BA55" s="48">
        <f t="shared" si="54"/>
        <v>0</v>
      </c>
      <c r="BB55" s="48">
        <f t="shared" si="55"/>
        <v>0</v>
      </c>
      <c r="BC55" s="41">
        <f t="shared" si="56"/>
        <v>0</v>
      </c>
      <c r="BD55" s="44">
        <f t="shared" si="57"/>
        <v>0</v>
      </c>
      <c r="BE55" s="58">
        <f t="shared" si="58"/>
        <v>0</v>
      </c>
      <c r="BF55" s="58"/>
    </row>
    <row r="56" spans="2:58" s="8" customFormat="1" ht="12.75" hidden="1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2"/>
        <v>0</v>
      </c>
      <c r="AB56" s="49">
        <f>IF(AA56=0,0,LOOKUP(AA56,Bodování!$A$2:$A$101,Bodování!$B$2:$B$101))</f>
        <v>0</v>
      </c>
      <c r="AC56" s="50">
        <f t="shared" si="32"/>
      </c>
      <c r="AD56" s="51">
        <f t="shared" si="33"/>
      </c>
      <c r="AE56" s="36"/>
      <c r="AF56" s="17"/>
      <c r="AG56" s="48">
        <f t="shared" si="34"/>
        <v>0</v>
      </c>
      <c r="AH56" s="48">
        <f t="shared" si="35"/>
        <v>0</v>
      </c>
      <c r="AI56" s="48">
        <f t="shared" si="36"/>
        <v>0</v>
      </c>
      <c r="AJ56" s="48">
        <f t="shared" si="37"/>
        <v>0</v>
      </c>
      <c r="AK56" s="48">
        <f t="shared" si="38"/>
        <v>0</v>
      </c>
      <c r="AL56" s="48">
        <f t="shared" si="39"/>
        <v>0</v>
      </c>
      <c r="AM56" s="48">
        <f t="shared" si="40"/>
        <v>0</v>
      </c>
      <c r="AN56" s="48">
        <f t="shared" si="41"/>
        <v>0</v>
      </c>
      <c r="AO56" s="48">
        <f t="shared" si="42"/>
        <v>0</v>
      </c>
      <c r="AP56" s="48">
        <f t="shared" si="43"/>
        <v>0</v>
      </c>
      <c r="AQ56" s="41">
        <f t="shared" si="44"/>
        <v>0</v>
      </c>
      <c r="AR56" s="41">
        <f t="shared" si="45"/>
        <v>10</v>
      </c>
      <c r="AS56" s="48">
        <f t="shared" si="46"/>
        <v>0</v>
      </c>
      <c r="AT56" s="48">
        <f t="shared" si="47"/>
        <v>0</v>
      </c>
      <c r="AU56" s="48">
        <f t="shared" si="48"/>
        <v>0</v>
      </c>
      <c r="AV56" s="48">
        <f t="shared" si="49"/>
        <v>0</v>
      </c>
      <c r="AW56" s="48">
        <f t="shared" si="50"/>
        <v>0</v>
      </c>
      <c r="AX56" s="48">
        <f t="shared" si="51"/>
        <v>0</v>
      </c>
      <c r="AY56" s="48">
        <f t="shared" si="52"/>
        <v>0</v>
      </c>
      <c r="AZ56" s="48">
        <f t="shared" si="53"/>
        <v>0</v>
      </c>
      <c r="BA56" s="48">
        <f t="shared" si="54"/>
        <v>0</v>
      </c>
      <c r="BB56" s="48">
        <f t="shared" si="55"/>
        <v>0</v>
      </c>
      <c r="BC56" s="41">
        <f t="shared" si="56"/>
        <v>0</v>
      </c>
      <c r="BD56" s="44">
        <f t="shared" si="57"/>
        <v>0</v>
      </c>
      <c r="BE56" s="58">
        <f t="shared" si="58"/>
        <v>0</v>
      </c>
      <c r="BF56" s="58"/>
    </row>
    <row r="57" spans="2:58" s="8" customFormat="1" ht="12.75" hidden="1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2"/>
        <v>0</v>
      </c>
      <c r="AB57" s="49">
        <f>IF(AA57=0,0,LOOKUP(AA57,Bodování!$A$2:$A$101,Bodování!$B$2:$B$101))</f>
        <v>0</v>
      </c>
      <c r="AC57" s="50">
        <f t="shared" si="32"/>
      </c>
      <c r="AD57" s="51">
        <f t="shared" si="33"/>
      </c>
      <c r="AE57" s="36"/>
      <c r="AF57" s="17"/>
      <c r="AG57" s="48">
        <f t="shared" si="34"/>
        <v>0</v>
      </c>
      <c r="AH57" s="48">
        <f t="shared" si="35"/>
        <v>0</v>
      </c>
      <c r="AI57" s="48">
        <f t="shared" si="36"/>
        <v>0</v>
      </c>
      <c r="AJ57" s="48">
        <f t="shared" si="37"/>
        <v>0</v>
      </c>
      <c r="AK57" s="48">
        <f t="shared" si="38"/>
        <v>0</v>
      </c>
      <c r="AL57" s="48">
        <f t="shared" si="39"/>
        <v>0</v>
      </c>
      <c r="AM57" s="48">
        <f t="shared" si="40"/>
        <v>0</v>
      </c>
      <c r="AN57" s="48">
        <f t="shared" si="41"/>
        <v>0</v>
      </c>
      <c r="AO57" s="48">
        <f t="shared" si="42"/>
        <v>0</v>
      </c>
      <c r="AP57" s="48">
        <f t="shared" si="43"/>
        <v>0</v>
      </c>
      <c r="AQ57" s="41">
        <f t="shared" si="44"/>
        <v>0</v>
      </c>
      <c r="AR57" s="41">
        <f t="shared" si="45"/>
        <v>10</v>
      </c>
      <c r="AS57" s="48">
        <f t="shared" si="46"/>
        <v>0</v>
      </c>
      <c r="AT57" s="48">
        <f t="shared" si="47"/>
        <v>0</v>
      </c>
      <c r="AU57" s="48">
        <f t="shared" si="48"/>
        <v>0</v>
      </c>
      <c r="AV57" s="48">
        <f t="shared" si="49"/>
        <v>0</v>
      </c>
      <c r="AW57" s="48">
        <f t="shared" si="50"/>
        <v>0</v>
      </c>
      <c r="AX57" s="48">
        <f t="shared" si="51"/>
        <v>0</v>
      </c>
      <c r="AY57" s="48">
        <f t="shared" si="52"/>
        <v>0</v>
      </c>
      <c r="AZ57" s="48">
        <f t="shared" si="53"/>
        <v>0</v>
      </c>
      <c r="BA57" s="48">
        <f t="shared" si="54"/>
        <v>0</v>
      </c>
      <c r="BB57" s="48">
        <f t="shared" si="55"/>
        <v>0</v>
      </c>
      <c r="BC57" s="41">
        <f t="shared" si="56"/>
        <v>0</v>
      </c>
      <c r="BD57" s="44">
        <f t="shared" si="57"/>
        <v>0</v>
      </c>
      <c r="BE57" s="58">
        <f t="shared" si="58"/>
        <v>0</v>
      </c>
      <c r="BF57" s="58"/>
    </row>
    <row r="58" spans="2:58" s="8" customFormat="1" ht="12.75" hidden="1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2"/>
        <v>0</v>
      </c>
      <c r="AB58" s="49">
        <f>IF(AA58=0,0,LOOKUP(AA58,Bodování!$A$2:$A$101,Bodování!$B$2:$B$101))</f>
        <v>0</v>
      </c>
      <c r="AC58" s="50">
        <f t="shared" si="32"/>
      </c>
      <c r="AD58" s="51">
        <f t="shared" si="33"/>
      </c>
      <c r="AE58" s="36"/>
      <c r="AF58" s="17"/>
      <c r="AG58" s="48">
        <f t="shared" si="34"/>
        <v>0</v>
      </c>
      <c r="AH58" s="48">
        <f t="shared" si="35"/>
        <v>0</v>
      </c>
      <c r="AI58" s="48">
        <f t="shared" si="36"/>
        <v>0</v>
      </c>
      <c r="AJ58" s="48">
        <f t="shared" si="37"/>
        <v>0</v>
      </c>
      <c r="AK58" s="48">
        <f t="shared" si="38"/>
        <v>0</v>
      </c>
      <c r="AL58" s="48">
        <f t="shared" si="39"/>
        <v>0</v>
      </c>
      <c r="AM58" s="48">
        <f t="shared" si="40"/>
        <v>0</v>
      </c>
      <c r="AN58" s="48">
        <f t="shared" si="41"/>
        <v>0</v>
      </c>
      <c r="AO58" s="48">
        <f t="shared" si="42"/>
        <v>0</v>
      </c>
      <c r="AP58" s="48">
        <f t="shared" si="43"/>
        <v>0</v>
      </c>
      <c r="AQ58" s="41">
        <f t="shared" si="44"/>
        <v>0</v>
      </c>
      <c r="AR58" s="41">
        <f t="shared" si="45"/>
        <v>10</v>
      </c>
      <c r="AS58" s="48">
        <f t="shared" si="46"/>
        <v>0</v>
      </c>
      <c r="AT58" s="48">
        <f t="shared" si="47"/>
        <v>0</v>
      </c>
      <c r="AU58" s="48">
        <f t="shared" si="48"/>
        <v>0</v>
      </c>
      <c r="AV58" s="48">
        <f t="shared" si="49"/>
        <v>0</v>
      </c>
      <c r="AW58" s="48">
        <f t="shared" si="50"/>
        <v>0</v>
      </c>
      <c r="AX58" s="48">
        <f t="shared" si="51"/>
        <v>0</v>
      </c>
      <c r="AY58" s="48">
        <f t="shared" si="52"/>
        <v>0</v>
      </c>
      <c r="AZ58" s="48">
        <f t="shared" si="53"/>
        <v>0</v>
      </c>
      <c r="BA58" s="48">
        <f t="shared" si="54"/>
        <v>0</v>
      </c>
      <c r="BB58" s="48">
        <f t="shared" si="55"/>
        <v>0</v>
      </c>
      <c r="BC58" s="41">
        <f t="shared" si="56"/>
        <v>0</v>
      </c>
      <c r="BD58" s="44">
        <f t="shared" si="57"/>
        <v>0</v>
      </c>
      <c r="BE58" s="58">
        <f t="shared" si="58"/>
        <v>0</v>
      </c>
      <c r="BF58" s="58"/>
    </row>
    <row r="59" spans="2:58" s="8" customFormat="1" ht="12.75" hidden="1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2"/>
        <v>0</v>
      </c>
      <c r="AB59" s="49">
        <f>IF(AA59=0,0,LOOKUP(AA59,Bodování!$A$2:$A$101,Bodování!$B$2:$B$101))</f>
        <v>0</v>
      </c>
      <c r="AC59" s="50">
        <f t="shared" si="32"/>
      </c>
      <c r="AD59" s="51">
        <f t="shared" si="33"/>
      </c>
      <c r="AE59" s="36"/>
      <c r="AF59" s="17"/>
      <c r="AG59" s="48">
        <f t="shared" si="34"/>
        <v>0</v>
      </c>
      <c r="AH59" s="48">
        <f t="shared" si="35"/>
        <v>0</v>
      </c>
      <c r="AI59" s="48">
        <f t="shared" si="36"/>
        <v>0</v>
      </c>
      <c r="AJ59" s="48">
        <f t="shared" si="37"/>
        <v>0</v>
      </c>
      <c r="AK59" s="48">
        <f t="shared" si="38"/>
        <v>0</v>
      </c>
      <c r="AL59" s="48">
        <f t="shared" si="39"/>
        <v>0</v>
      </c>
      <c r="AM59" s="48">
        <f t="shared" si="40"/>
        <v>0</v>
      </c>
      <c r="AN59" s="48">
        <f t="shared" si="41"/>
        <v>0</v>
      </c>
      <c r="AO59" s="48">
        <f t="shared" si="42"/>
        <v>0</v>
      </c>
      <c r="AP59" s="48">
        <f t="shared" si="43"/>
        <v>0</v>
      </c>
      <c r="AQ59" s="41">
        <f t="shared" si="44"/>
        <v>0</v>
      </c>
      <c r="AR59" s="41">
        <f t="shared" si="45"/>
        <v>10</v>
      </c>
      <c r="AS59" s="48">
        <f t="shared" si="46"/>
        <v>0</v>
      </c>
      <c r="AT59" s="48">
        <f t="shared" si="47"/>
        <v>0</v>
      </c>
      <c r="AU59" s="48">
        <f t="shared" si="48"/>
        <v>0</v>
      </c>
      <c r="AV59" s="48">
        <f t="shared" si="49"/>
        <v>0</v>
      </c>
      <c r="AW59" s="48">
        <f t="shared" si="50"/>
        <v>0</v>
      </c>
      <c r="AX59" s="48">
        <f t="shared" si="51"/>
        <v>0</v>
      </c>
      <c r="AY59" s="48">
        <f t="shared" si="52"/>
        <v>0</v>
      </c>
      <c r="AZ59" s="48">
        <f t="shared" si="53"/>
        <v>0</v>
      </c>
      <c r="BA59" s="48">
        <f t="shared" si="54"/>
        <v>0</v>
      </c>
      <c r="BB59" s="48">
        <f t="shared" si="55"/>
        <v>0</v>
      </c>
      <c r="BC59" s="41">
        <f t="shared" si="56"/>
        <v>0</v>
      </c>
      <c r="BD59" s="44">
        <f t="shared" si="57"/>
        <v>0</v>
      </c>
      <c r="BE59" s="58">
        <f t="shared" si="58"/>
        <v>0</v>
      </c>
      <c r="BF59" s="58"/>
    </row>
    <row r="60" spans="2:58" s="8" customFormat="1" ht="12.75" hidden="1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2"/>
        <v>0</v>
      </c>
      <c r="AB60" s="49">
        <f>IF(AA60=0,0,LOOKUP(AA60,Bodování!$A$2:$A$101,Bodování!$B$2:$B$101))</f>
        <v>0</v>
      </c>
      <c r="AC60" s="50">
        <f t="shared" si="32"/>
      </c>
      <c r="AD60" s="51">
        <f t="shared" si="33"/>
      </c>
      <c r="AE60" s="36"/>
      <c r="AF60" s="17"/>
      <c r="AG60" s="48">
        <f t="shared" si="34"/>
        <v>0</v>
      </c>
      <c r="AH60" s="48">
        <f t="shared" si="35"/>
        <v>0</v>
      </c>
      <c r="AI60" s="48">
        <f t="shared" si="36"/>
        <v>0</v>
      </c>
      <c r="AJ60" s="48">
        <f t="shared" si="37"/>
        <v>0</v>
      </c>
      <c r="AK60" s="48">
        <f t="shared" si="38"/>
        <v>0</v>
      </c>
      <c r="AL60" s="48">
        <f t="shared" si="39"/>
        <v>0</v>
      </c>
      <c r="AM60" s="48">
        <f t="shared" si="40"/>
        <v>0</v>
      </c>
      <c r="AN60" s="48">
        <f t="shared" si="41"/>
        <v>0</v>
      </c>
      <c r="AO60" s="48">
        <f t="shared" si="42"/>
        <v>0</v>
      </c>
      <c r="AP60" s="48">
        <f t="shared" si="43"/>
        <v>0</v>
      </c>
      <c r="AQ60" s="41">
        <f t="shared" si="44"/>
        <v>0</v>
      </c>
      <c r="AR60" s="41">
        <f t="shared" si="45"/>
        <v>10</v>
      </c>
      <c r="AS60" s="48">
        <f t="shared" si="46"/>
        <v>0</v>
      </c>
      <c r="AT60" s="48">
        <f t="shared" si="47"/>
        <v>0</v>
      </c>
      <c r="AU60" s="48">
        <f t="shared" si="48"/>
        <v>0</v>
      </c>
      <c r="AV60" s="48">
        <f t="shared" si="49"/>
        <v>0</v>
      </c>
      <c r="AW60" s="48">
        <f t="shared" si="50"/>
        <v>0</v>
      </c>
      <c r="AX60" s="48">
        <f t="shared" si="51"/>
        <v>0</v>
      </c>
      <c r="AY60" s="48">
        <f t="shared" si="52"/>
        <v>0</v>
      </c>
      <c r="AZ60" s="48">
        <f t="shared" si="53"/>
        <v>0</v>
      </c>
      <c r="BA60" s="48">
        <f t="shared" si="54"/>
        <v>0</v>
      </c>
      <c r="BB60" s="48">
        <f t="shared" si="55"/>
        <v>0</v>
      </c>
      <c r="BC60" s="41">
        <f t="shared" si="56"/>
        <v>0</v>
      </c>
      <c r="BD60" s="44">
        <f t="shared" si="57"/>
        <v>0</v>
      </c>
      <c r="BE60" s="58">
        <f t="shared" si="58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89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9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  <c r="AJ67" s="70">
        <f>LARGE(AG11:AP11,1)</f>
        <v>1</v>
      </c>
      <c r="AK67" s="47">
        <f>COUNTIF(AG11:AP11,AJ67)</f>
        <v>5</v>
      </c>
      <c r="AL67" s="70">
        <f>LARGE(AG11:AP11,2)</f>
        <v>1</v>
      </c>
      <c r="AM67" s="47">
        <f>COUNTIF(AG11:AP11,AL67)</f>
        <v>5</v>
      </c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600" verticalDpi="600" orientation="landscape" paperSize="9" scale="71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5.625" style="17" customWidth="1"/>
    <col min="27" max="27" width="7.125" style="15" bestFit="1" customWidth="1"/>
    <col min="28" max="28" width="5.75390625" style="17" bestFit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36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1" t="s">
        <v>19</v>
      </c>
      <c r="C9" s="81" t="s">
        <v>0</v>
      </c>
      <c r="D9" s="82" t="s">
        <v>7</v>
      </c>
      <c r="E9" s="77" t="s">
        <v>9</v>
      </c>
      <c r="F9" s="78"/>
      <c r="G9" s="79" t="s">
        <v>10</v>
      </c>
      <c r="H9" s="80"/>
      <c r="I9" s="77" t="s">
        <v>11</v>
      </c>
      <c r="J9" s="78"/>
      <c r="K9" s="79" t="s">
        <v>12</v>
      </c>
      <c r="L9" s="80"/>
      <c r="M9" s="77" t="s">
        <v>13</v>
      </c>
      <c r="N9" s="78"/>
      <c r="O9" s="79" t="s">
        <v>14</v>
      </c>
      <c r="P9" s="80"/>
      <c r="Q9" s="77" t="s">
        <v>15</v>
      </c>
      <c r="R9" s="78"/>
      <c r="S9" s="79" t="s">
        <v>16</v>
      </c>
      <c r="T9" s="80"/>
      <c r="U9" s="77" t="s">
        <v>20</v>
      </c>
      <c r="V9" s="78"/>
      <c r="W9" s="79" t="s">
        <v>21</v>
      </c>
      <c r="X9" s="80"/>
      <c r="Y9" s="73" t="s">
        <v>6</v>
      </c>
      <c r="Z9" s="74"/>
      <c r="AA9" s="73" t="s">
        <v>6</v>
      </c>
      <c r="AB9" s="74"/>
      <c r="AC9" s="75" t="s">
        <v>3</v>
      </c>
      <c r="AD9" s="76"/>
      <c r="AE9" s="71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2"/>
      <c r="C10" s="81"/>
      <c r="D10" s="82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2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10</v>
      </c>
      <c r="BE10" s="59" t="s">
        <v>26</v>
      </c>
    </row>
    <row r="11" spans="2:58" s="8" customFormat="1" ht="12.75">
      <c r="B11" s="68">
        <v>2</v>
      </c>
      <c r="C11" s="14" t="s">
        <v>77</v>
      </c>
      <c r="D11" s="13" t="s">
        <v>78</v>
      </c>
      <c r="E11" s="32">
        <v>2</v>
      </c>
      <c r="F11" s="56">
        <f>IF(E11=0,0,IF(E11="",0,LOOKUP(E11,Bodování!$A$2:$A$101,Bodování!$B$2:$B$101)))</f>
        <v>29</v>
      </c>
      <c r="G11" s="35">
        <v>1</v>
      </c>
      <c r="H11" s="57">
        <f>IF(G11=0,0,IF(G11="",0,LOOKUP(G11,Bodování!$A$2:$A$101,Bodování!$B$2:$B$101)))</f>
        <v>30</v>
      </c>
      <c r="I11" s="32">
        <v>2</v>
      </c>
      <c r="J11" s="56">
        <f>IF(I11=0,0,IF(I11="",0,LOOKUP(I11,Bodování!$A$2:$A$101,Bodování!$B$2:$B$101)))</f>
        <v>29</v>
      </c>
      <c r="K11" s="35">
        <v>3</v>
      </c>
      <c r="L11" s="57">
        <f>IF(K11=0,0,IF(K11="",0,LOOKUP(K11,Bodování!$A$2:$A$101,Bodování!$B$2:$B$101)))</f>
        <v>28</v>
      </c>
      <c r="M11" s="32">
        <v>1</v>
      </c>
      <c r="N11" s="56">
        <f>IF(M11=0,0,IF(M11="",0,LOOKUP(M11,Bodování!$A$2:$A$101,Bodování!$B$2:$B$101)))</f>
        <v>30</v>
      </c>
      <c r="O11" s="35">
        <v>2</v>
      </c>
      <c r="P11" s="57">
        <f>IF(O11=0,0,IF(O11="",0,LOOKUP(O11,Bodování!$A$2:$A$101,Bodování!$B$2:$B$101)))</f>
        <v>29</v>
      </c>
      <c r="Q11" s="32">
        <v>0</v>
      </c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v>3</v>
      </c>
      <c r="Z11" s="49">
        <f>IF(Y11=0,0,LOOKUP(Y11,Bodování!$A$2:$A$101,Bodování!$B$2:$B$101))</f>
        <v>28</v>
      </c>
      <c r="AA11" s="49">
        <f>IF(BE11&lt;7,0,IF(AR11&gt;1,AQ11,BC11))</f>
        <v>0</v>
      </c>
      <c r="AB11" s="49">
        <f>IF(AA11=0,0,LOOKUP(AA11,Bodování!$A$2:$A$101,Bodování!$B$2:$B$101))</f>
        <v>0</v>
      </c>
      <c r="AC11" s="50">
        <f>IF(C11&gt;0,E11+G11+I11+K11+M11+O11+Q11+S11+U11+W11-Y11-AA11,"")</f>
        <v>8</v>
      </c>
      <c r="AD11" s="51">
        <f>IF(C11&gt;0,F11+H11+J11+L11+N11+P11+R11+T11+V11+X11-Z11-AB11,"")</f>
        <v>147</v>
      </c>
      <c r="AE11" s="36">
        <v>1</v>
      </c>
      <c r="AF11" s="17"/>
      <c r="AG11" s="48">
        <f>E11</f>
        <v>2</v>
      </c>
      <c r="AH11" s="48">
        <f>G11</f>
        <v>1</v>
      </c>
      <c r="AI11" s="48">
        <f>I11</f>
        <v>2</v>
      </c>
      <c r="AJ11" s="48">
        <f>K11</f>
        <v>3</v>
      </c>
      <c r="AK11" s="48">
        <f>M11</f>
        <v>1</v>
      </c>
      <c r="AL11" s="48">
        <f>O11</f>
        <v>2</v>
      </c>
      <c r="AM11" s="48">
        <f>Q11</f>
        <v>0</v>
      </c>
      <c r="AN11" s="48">
        <f>S11</f>
        <v>0</v>
      </c>
      <c r="AO11" s="48">
        <f>U11</f>
        <v>0</v>
      </c>
      <c r="AP11" s="48">
        <f>W11</f>
        <v>0</v>
      </c>
      <c r="AQ11" s="41">
        <f>MAX(AG11:AP11)</f>
        <v>3</v>
      </c>
      <c r="AR11" s="41">
        <f>COUNTIF(AG11:AP11,AQ11)</f>
        <v>1</v>
      </c>
      <c r="AS11" s="48">
        <f>IF(AQ11=AG11,0,AG11)</f>
        <v>2</v>
      </c>
      <c r="AT11" s="48">
        <f>IF(AQ11=AH11,0,AH11)</f>
        <v>1</v>
      </c>
      <c r="AU11" s="48">
        <f>IF(AQ11=AI11,0,AI11)</f>
        <v>2</v>
      </c>
      <c r="AV11" s="48">
        <f>IF(AQ11=AJ11,0,AJ11)</f>
        <v>0</v>
      </c>
      <c r="AW11" s="48">
        <f>IF(AQ11=AK11,0,AK11)</f>
        <v>1</v>
      </c>
      <c r="AX11" s="48">
        <f>IF(AQ11=AL11,0,AL11)</f>
        <v>2</v>
      </c>
      <c r="AY11" s="48">
        <f>IF(AQ11=AM11,0,AM11)</f>
        <v>0</v>
      </c>
      <c r="AZ11" s="48">
        <f>IF(AQ11=AN11,0,AN11)</f>
        <v>0</v>
      </c>
      <c r="BA11" s="48">
        <f>IF(AQ11=AO11,0,AO11)</f>
        <v>0</v>
      </c>
      <c r="BB11" s="48">
        <f>IF(AQ11=AP11,0,AP11)</f>
        <v>0</v>
      </c>
      <c r="BC11" s="41">
        <f>MAX(AS11:BB11)</f>
        <v>2</v>
      </c>
      <c r="BD11" s="44">
        <f>IF(C11="",0,1)</f>
        <v>1</v>
      </c>
      <c r="BE11" s="58">
        <f>10-(COUNTIF(AG11:AP11,0))</f>
        <v>6</v>
      </c>
      <c r="BF11" s="58"/>
    </row>
    <row r="12" spans="2:58" s="8" customFormat="1" ht="12.75">
      <c r="B12" s="68">
        <v>8</v>
      </c>
      <c r="C12" s="14" t="s">
        <v>68</v>
      </c>
      <c r="D12" s="13" t="s">
        <v>57</v>
      </c>
      <c r="E12" s="32"/>
      <c r="F12" s="56">
        <f>IF(E12=0,0,IF(E12="",0,LOOKUP(E12,Bodování!$A$2:$A$101,Bodování!$B$2:$B$101)))</f>
        <v>0</v>
      </c>
      <c r="G12" s="35">
        <v>6</v>
      </c>
      <c r="H12" s="57">
        <f>IF(G12=0,0,IF(G12="",0,LOOKUP(G12,Bodování!$A$2:$A$101,Bodování!$B$2:$B$101)))</f>
        <v>25</v>
      </c>
      <c r="I12" s="32">
        <v>1</v>
      </c>
      <c r="J12" s="56">
        <f>IF(I12=0,0,IF(I12="",0,LOOKUP(I12,Bodování!$A$2:$A$101,Bodování!$B$2:$B$101)))</f>
        <v>30</v>
      </c>
      <c r="K12" s="35">
        <v>1</v>
      </c>
      <c r="L12" s="57">
        <f>IF(K12=0,0,IF(K12="",0,LOOKUP(K12,Bodování!$A$2:$A$101,Bodování!$B$2:$B$101)))</f>
        <v>30</v>
      </c>
      <c r="M12" s="32">
        <v>2</v>
      </c>
      <c r="N12" s="56">
        <f>IF(M12=0,0,IF(M12="",0,LOOKUP(M12,Bodování!$A$2:$A$101,Bodování!$B$2:$B$101)))</f>
        <v>29</v>
      </c>
      <c r="O12" s="35">
        <v>1</v>
      </c>
      <c r="P12" s="57">
        <f>IF(O12=0,0,IF(O12="",0,LOOKUP(O12,Bodování!$A$2:$A$101,Bodování!$B$2:$B$101)))</f>
        <v>30</v>
      </c>
      <c r="Q12" s="32">
        <v>0</v>
      </c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>IF(BE12&lt;7,0,AQ12)</f>
        <v>0</v>
      </c>
      <c r="Z12" s="49">
        <f>IF(Y12=0,0,LOOKUP(Y12,Bodování!$A$2:$A$101,Bodování!$B$2:$B$101))</f>
        <v>0</v>
      </c>
      <c r="AA12" s="49">
        <f>IF(BE12&lt;7,0,IF(AR12&gt;1,AQ12,BC12))</f>
        <v>0</v>
      </c>
      <c r="AB12" s="49">
        <f>IF(AA12=0,0,LOOKUP(AA12,Bodování!$A$2:$A$101,Bodování!$B$2:$B$101))</f>
        <v>0</v>
      </c>
      <c r="AC12" s="50">
        <f>IF(C12&gt;0,E12+G12+I12+K12+M12+O12+Q12+S12+U12+W12-Y12-AA12,"")</f>
        <v>11</v>
      </c>
      <c r="AD12" s="51">
        <f>IF(C12&gt;0,F12+H12+J12+L12+N12+P12+R12+T12+V12+X12-Z12-AB12,"")</f>
        <v>144</v>
      </c>
      <c r="AE12" s="36">
        <v>2</v>
      </c>
      <c r="AF12" s="17"/>
      <c r="AG12" s="48">
        <f>E12</f>
        <v>0</v>
      </c>
      <c r="AH12" s="48">
        <f>G12</f>
        <v>6</v>
      </c>
      <c r="AI12" s="48">
        <f>I12</f>
        <v>1</v>
      </c>
      <c r="AJ12" s="48">
        <f>K12</f>
        <v>1</v>
      </c>
      <c r="AK12" s="48">
        <f>M12</f>
        <v>2</v>
      </c>
      <c r="AL12" s="48">
        <f>O12</f>
        <v>1</v>
      </c>
      <c r="AM12" s="48">
        <f>Q12</f>
        <v>0</v>
      </c>
      <c r="AN12" s="48">
        <f>S12</f>
        <v>0</v>
      </c>
      <c r="AO12" s="48">
        <f>U12</f>
        <v>0</v>
      </c>
      <c r="AP12" s="48">
        <f>W12</f>
        <v>0</v>
      </c>
      <c r="AQ12" s="41">
        <f>MAX(AG12:AP12)</f>
        <v>6</v>
      </c>
      <c r="AR12" s="41">
        <f>COUNTIF(AG12:AP12,AQ12)</f>
        <v>1</v>
      </c>
      <c r="AS12" s="48">
        <f>IF(AQ12=AG12,0,AG12)</f>
        <v>0</v>
      </c>
      <c r="AT12" s="48">
        <f>IF(AQ12=AH12,0,AH12)</f>
        <v>0</v>
      </c>
      <c r="AU12" s="48">
        <f>IF(AQ12=AI12,0,AI12)</f>
        <v>1</v>
      </c>
      <c r="AV12" s="48">
        <f>IF(AQ12=AJ12,0,AJ12)</f>
        <v>1</v>
      </c>
      <c r="AW12" s="48">
        <f>IF(AQ12=AK12,0,AK12)</f>
        <v>2</v>
      </c>
      <c r="AX12" s="48">
        <f>IF(AQ12=AL12,0,AL12)</f>
        <v>1</v>
      </c>
      <c r="AY12" s="48">
        <f>IF(AQ12=AM12,0,AM12)</f>
        <v>0</v>
      </c>
      <c r="AZ12" s="48">
        <f>IF(AQ12=AN12,0,AN12)</f>
        <v>0</v>
      </c>
      <c r="BA12" s="48">
        <f>IF(AQ12=AO12,0,AO12)</f>
        <v>0</v>
      </c>
      <c r="BB12" s="48">
        <f>IF(AQ12=AP12,0,AP12)</f>
        <v>0</v>
      </c>
      <c r="BC12" s="41">
        <f>MAX(AS12:BB12)</f>
        <v>2</v>
      </c>
      <c r="BD12" s="44">
        <f>IF(C12="",0,1)</f>
        <v>1</v>
      </c>
      <c r="BE12" s="58">
        <f>10-(COUNTIF(AG12:AP12,0))</f>
        <v>5</v>
      </c>
      <c r="BF12" s="58"/>
    </row>
    <row r="13" spans="2:58" s="8" customFormat="1" ht="12.75">
      <c r="B13" s="68">
        <v>3</v>
      </c>
      <c r="C13" s="14" t="s">
        <v>69</v>
      </c>
      <c r="D13" s="13" t="s">
        <v>57</v>
      </c>
      <c r="E13" s="32">
        <v>3</v>
      </c>
      <c r="F13" s="56">
        <f>IF(E13=0,0,IF(E13="",0,LOOKUP(E13,Bodování!$A$2:$A$101,Bodování!$B$2:$B$101)))</f>
        <v>28</v>
      </c>
      <c r="G13" s="35">
        <v>3</v>
      </c>
      <c r="H13" s="57">
        <f>IF(G13=0,0,IF(G13="",0,LOOKUP(G13,Bodování!$A$2:$A$101,Bodování!$B$2:$B$101)))</f>
        <v>28</v>
      </c>
      <c r="I13" s="32">
        <v>5</v>
      </c>
      <c r="J13" s="56">
        <f>IF(I13=0,0,IF(I13="",0,LOOKUP(I13,Bodování!$A$2:$A$101,Bodování!$B$2:$B$101)))</f>
        <v>26</v>
      </c>
      <c r="K13" s="35">
        <v>5</v>
      </c>
      <c r="L13" s="57">
        <f>IF(K13=0,0,IF(K13="",0,LOOKUP(K13,Bodování!$A$2:$A$101,Bodování!$B$2:$B$101)))</f>
        <v>26</v>
      </c>
      <c r="M13" s="32">
        <v>3</v>
      </c>
      <c r="N13" s="56">
        <f>IF(M13=0,0,IF(M13="",0,LOOKUP(M13,Bodování!$A$2:$A$101,Bodování!$B$2:$B$101)))</f>
        <v>28</v>
      </c>
      <c r="O13" s="35">
        <v>5</v>
      </c>
      <c r="P13" s="57">
        <f>IF(O13=0,0,IF(O13="",0,LOOKUP(O13,Bodování!$A$2:$A$101,Bodování!$B$2:$B$101)))</f>
        <v>26</v>
      </c>
      <c r="Q13" s="32">
        <v>0</v>
      </c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v>5</v>
      </c>
      <c r="Z13" s="49">
        <f>IF(Y13=0,0,LOOKUP(Y13,Bodování!$A$2:$A$101,Bodování!$B$2:$B$101))</f>
        <v>26</v>
      </c>
      <c r="AA13" s="49">
        <f>IF(BE13&lt;7,0,IF(AR13&gt;1,AQ13,BC13))</f>
        <v>0</v>
      </c>
      <c r="AB13" s="49">
        <f>IF(AA13=0,0,LOOKUP(AA13,Bodování!$A$2:$A$101,Bodování!$B$2:$B$101))</f>
        <v>0</v>
      </c>
      <c r="AC13" s="50">
        <f>IF(C13&gt;0,E13+G13+I13+K13+M13+O13+Q13+S13+U13+W13-Y13-AA13,"")</f>
        <v>19</v>
      </c>
      <c r="AD13" s="51">
        <f>IF(C13&gt;0,F13+H13+J13+L13+N13+P13+R13+T13+V13+X13-Z13-AB13,"")</f>
        <v>136</v>
      </c>
      <c r="AE13" s="36">
        <v>3</v>
      </c>
      <c r="AF13" s="17"/>
      <c r="AG13" s="48">
        <f>E13</f>
        <v>3</v>
      </c>
      <c r="AH13" s="48">
        <f>G13</f>
        <v>3</v>
      </c>
      <c r="AI13" s="48">
        <f>I13</f>
        <v>5</v>
      </c>
      <c r="AJ13" s="48">
        <f>K13</f>
        <v>5</v>
      </c>
      <c r="AK13" s="48">
        <f>M13</f>
        <v>3</v>
      </c>
      <c r="AL13" s="48">
        <f>O13</f>
        <v>5</v>
      </c>
      <c r="AM13" s="48">
        <f>Q13</f>
        <v>0</v>
      </c>
      <c r="AN13" s="48">
        <f>S13</f>
        <v>0</v>
      </c>
      <c r="AO13" s="48">
        <f>U13</f>
        <v>0</v>
      </c>
      <c r="AP13" s="48">
        <f>W13</f>
        <v>0</v>
      </c>
      <c r="AQ13" s="41">
        <f>MAX(AG13:AP13)</f>
        <v>5</v>
      </c>
      <c r="AR13" s="41">
        <f>COUNTIF(AG13:AP13,AQ13)</f>
        <v>3</v>
      </c>
      <c r="AS13" s="48">
        <f>IF(AQ13=AG13,0,AG13)</f>
        <v>3</v>
      </c>
      <c r="AT13" s="48">
        <f>IF(AQ13=AH13,0,AH13)</f>
        <v>3</v>
      </c>
      <c r="AU13" s="48">
        <f>IF(AQ13=AI13,0,AI13)</f>
        <v>0</v>
      </c>
      <c r="AV13" s="48">
        <f>IF(AQ13=AJ13,0,AJ13)</f>
        <v>0</v>
      </c>
      <c r="AW13" s="48">
        <f>IF(AQ13=AK13,0,AK13)</f>
        <v>3</v>
      </c>
      <c r="AX13" s="48">
        <f>IF(AQ13=AL13,0,AL13)</f>
        <v>0</v>
      </c>
      <c r="AY13" s="48">
        <f>IF(AQ13=AM13,0,AM13)</f>
        <v>0</v>
      </c>
      <c r="AZ13" s="48">
        <f>IF(AQ13=AN13,0,AN13)</f>
        <v>0</v>
      </c>
      <c r="BA13" s="48">
        <f>IF(AQ13=AO13,0,AO13)</f>
        <v>0</v>
      </c>
      <c r="BB13" s="48">
        <f>IF(AQ13=AP13,0,AP13)</f>
        <v>0</v>
      </c>
      <c r="BC13" s="41">
        <f>MAX(AS13:BB13)</f>
        <v>3</v>
      </c>
      <c r="BD13" s="44">
        <f>IF(C13="",0,1)</f>
        <v>1</v>
      </c>
      <c r="BE13" s="58">
        <f>10-(COUNTIF(AG13:AP13,0))</f>
        <v>6</v>
      </c>
      <c r="BF13" s="58"/>
    </row>
    <row r="14" spans="2:58" s="8" customFormat="1" ht="12.75">
      <c r="B14" s="68">
        <v>6</v>
      </c>
      <c r="C14" s="14" t="s">
        <v>80</v>
      </c>
      <c r="D14" s="13" t="s">
        <v>57</v>
      </c>
      <c r="E14" s="32">
        <v>6</v>
      </c>
      <c r="F14" s="56">
        <f>IF(E14=0,0,IF(E14="",0,LOOKUP(E14,Bodování!$A$2:$A$101,Bodování!$B$2:$B$101)))</f>
        <v>25</v>
      </c>
      <c r="G14" s="35"/>
      <c r="H14" s="57">
        <f>IF(G14=0,0,IF(G14="",0,LOOKUP(G14,Bodování!$A$2:$A$101,Bodování!$B$2:$B$101)))</f>
        <v>0</v>
      </c>
      <c r="I14" s="32">
        <v>6</v>
      </c>
      <c r="J14" s="56">
        <f>IF(I14=0,0,IF(I14="",0,LOOKUP(I14,Bodování!$A$2:$A$101,Bodování!$B$2:$B$101)))</f>
        <v>25</v>
      </c>
      <c r="K14" s="35">
        <v>6</v>
      </c>
      <c r="L14" s="57">
        <f>IF(K14=0,0,IF(K14="",0,LOOKUP(K14,Bodování!$A$2:$A$101,Bodování!$B$2:$B$101)))</f>
        <v>25</v>
      </c>
      <c r="M14" s="32">
        <v>4</v>
      </c>
      <c r="N14" s="56">
        <f>IF(M14=0,0,IF(M14="",0,LOOKUP(M14,Bodování!$A$2:$A$101,Bodování!$B$2:$B$101)))</f>
        <v>27</v>
      </c>
      <c r="O14" s="35">
        <v>6</v>
      </c>
      <c r="P14" s="57">
        <f>IF(O14=0,0,IF(O14="",0,LOOKUP(O14,Bodování!$A$2:$A$101,Bodování!$B$2:$B$101)))</f>
        <v>25</v>
      </c>
      <c r="Q14" s="32">
        <v>0</v>
      </c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>IF(BE14&lt;7,0,AQ14)</f>
        <v>0</v>
      </c>
      <c r="Z14" s="49">
        <f>IF(Y14=0,0,LOOKUP(Y14,Bodování!$A$2:$A$101,Bodování!$B$2:$B$101))</f>
        <v>0</v>
      </c>
      <c r="AA14" s="49">
        <f>IF(BE14&lt;7,0,IF(AR14&gt;1,AQ14,BC14))</f>
        <v>0</v>
      </c>
      <c r="AB14" s="49">
        <f>IF(AA14=0,0,LOOKUP(AA14,Bodování!$A$2:$A$101,Bodování!$B$2:$B$101))</f>
        <v>0</v>
      </c>
      <c r="AC14" s="50">
        <f>IF(C14&gt;0,E14+G14+I14+K14+M14+O14+Q14+S14+U14+W14-Y14-AA14,"")</f>
        <v>28</v>
      </c>
      <c r="AD14" s="51">
        <f>IF(C14&gt;0,F14+H14+J14+L14+N14+P14+R14+T14+V14+X14-Z14-AB14,"")</f>
        <v>127</v>
      </c>
      <c r="AE14" s="36">
        <v>4</v>
      </c>
      <c r="AF14" s="17"/>
      <c r="AG14" s="48">
        <f>E14</f>
        <v>6</v>
      </c>
      <c r="AH14" s="48">
        <f>G14</f>
        <v>0</v>
      </c>
      <c r="AI14" s="48">
        <f>I14</f>
        <v>6</v>
      </c>
      <c r="AJ14" s="48">
        <f>K14</f>
        <v>6</v>
      </c>
      <c r="AK14" s="48">
        <f>M14</f>
        <v>4</v>
      </c>
      <c r="AL14" s="48">
        <f>O14</f>
        <v>6</v>
      </c>
      <c r="AM14" s="48">
        <f>Q14</f>
        <v>0</v>
      </c>
      <c r="AN14" s="48">
        <f>S14</f>
        <v>0</v>
      </c>
      <c r="AO14" s="48">
        <f>U14</f>
        <v>0</v>
      </c>
      <c r="AP14" s="48">
        <f>W14</f>
        <v>0</v>
      </c>
      <c r="AQ14" s="41">
        <f>MAX(AG14:AP14)</f>
        <v>6</v>
      </c>
      <c r="AR14" s="41">
        <f>COUNTIF(AG14:AP14,AQ14)</f>
        <v>4</v>
      </c>
      <c r="AS14" s="48">
        <f>IF(AQ14=AG14,0,AG14)</f>
        <v>0</v>
      </c>
      <c r="AT14" s="48">
        <f>IF(AQ14=AH14,0,AH14)</f>
        <v>0</v>
      </c>
      <c r="AU14" s="48">
        <f>IF(AQ14=AI14,0,AI14)</f>
        <v>0</v>
      </c>
      <c r="AV14" s="48">
        <f>IF(AQ14=AJ14,0,AJ14)</f>
        <v>0</v>
      </c>
      <c r="AW14" s="48">
        <f>IF(AQ14=AK14,0,AK14)</f>
        <v>4</v>
      </c>
      <c r="AX14" s="48">
        <f>IF(AQ14=AL14,0,AL14)</f>
        <v>0</v>
      </c>
      <c r="AY14" s="48">
        <f>IF(AQ14=AM14,0,AM14)</f>
        <v>0</v>
      </c>
      <c r="AZ14" s="48">
        <f>IF(AQ14=AN14,0,AN14)</f>
        <v>0</v>
      </c>
      <c r="BA14" s="48">
        <f>IF(AQ14=AO14,0,AO14)</f>
        <v>0</v>
      </c>
      <c r="BB14" s="48">
        <f>IF(AQ14=AP14,0,AP14)</f>
        <v>0</v>
      </c>
      <c r="BC14" s="41">
        <f>MAX(AS14:BB14)</f>
        <v>4</v>
      </c>
      <c r="BD14" s="44">
        <f>IF(C14="",0,1)</f>
        <v>1</v>
      </c>
      <c r="BE14" s="58">
        <f>10-(COUNTIF(AG14:AP14,0))</f>
        <v>5</v>
      </c>
      <c r="BF14" s="58"/>
    </row>
    <row r="15" spans="2:58" s="8" customFormat="1" ht="12.75">
      <c r="B15" s="68">
        <v>1</v>
      </c>
      <c r="C15" s="14" t="s">
        <v>75</v>
      </c>
      <c r="D15" s="13" t="s">
        <v>76</v>
      </c>
      <c r="E15" s="32">
        <v>1</v>
      </c>
      <c r="F15" s="56">
        <f>IF(E15=0,0,IF(E15="",0,LOOKUP(E15,Bodování!$A$2:$A$101,Bodování!$B$2:$B$101)))</f>
        <v>30</v>
      </c>
      <c r="G15" s="35"/>
      <c r="H15" s="57">
        <f>IF(G15=0,0,IF(G15="",0,LOOKUP(G15,Bodování!$A$2:$A$101,Bodování!$B$2:$B$101)))</f>
        <v>0</v>
      </c>
      <c r="I15" s="32">
        <v>3</v>
      </c>
      <c r="J15" s="56">
        <f>IF(I15=0,0,IF(I15="",0,LOOKUP(I15,Bodování!$A$2:$A$101,Bodování!$B$2:$B$101)))</f>
        <v>28</v>
      </c>
      <c r="K15" s="35">
        <v>2</v>
      </c>
      <c r="L15" s="57">
        <f>IF(K15=0,0,IF(K15="",0,LOOKUP(K15,Bodování!$A$2:$A$101,Bodování!$B$2:$B$101)))</f>
        <v>29</v>
      </c>
      <c r="M15" s="32"/>
      <c r="N15" s="56">
        <f>IF(M15=0,0,IF(M15="",0,LOOKUP(M15,Bodování!$A$2:$A$101,Bodování!$B$2:$B$101)))</f>
        <v>0</v>
      </c>
      <c r="O15" s="35">
        <v>3</v>
      </c>
      <c r="P15" s="57">
        <f>IF(O15=0,0,IF(O15="",0,LOOKUP(O15,Bodování!$A$2:$A$101,Bodování!$B$2:$B$101)))</f>
        <v>28</v>
      </c>
      <c r="Q15" s="32">
        <v>0</v>
      </c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>IF(BE15&lt;7,0,AQ15)</f>
        <v>0</v>
      </c>
      <c r="Z15" s="49">
        <f>IF(Y15=0,0,LOOKUP(Y15,Bodování!$A$2:$A$101,Bodování!$B$2:$B$101))</f>
        <v>0</v>
      </c>
      <c r="AA15" s="49">
        <f>IF(BE15&lt;7,0,IF(AR15&gt;1,AQ15,BC15))</f>
        <v>0</v>
      </c>
      <c r="AB15" s="49">
        <f>IF(AA15=0,0,LOOKUP(AA15,Bodování!$A$2:$A$101,Bodování!$B$2:$B$101))</f>
        <v>0</v>
      </c>
      <c r="AC15" s="50">
        <f>IF(C15&gt;0,E15+G15+I15+K15+M15+O15+Q15+S15+U15+W15-Y15-AA15,"")</f>
        <v>9</v>
      </c>
      <c r="AD15" s="51">
        <f>IF(C15&gt;0,F15+H15+J15+L15+N15+P15+R15+T15+V15+X15-Z15-AB15,"")</f>
        <v>115</v>
      </c>
      <c r="AE15" s="36">
        <v>5</v>
      </c>
      <c r="AF15" s="17"/>
      <c r="AG15" s="48">
        <f>E15</f>
        <v>1</v>
      </c>
      <c r="AH15" s="48">
        <f>G15</f>
        <v>0</v>
      </c>
      <c r="AI15" s="48">
        <f>I15</f>
        <v>3</v>
      </c>
      <c r="AJ15" s="48">
        <f>K15</f>
        <v>2</v>
      </c>
      <c r="AK15" s="48">
        <f>M15</f>
        <v>0</v>
      </c>
      <c r="AL15" s="48">
        <f>O15</f>
        <v>3</v>
      </c>
      <c r="AM15" s="48">
        <f>Q15</f>
        <v>0</v>
      </c>
      <c r="AN15" s="48">
        <f>S15</f>
        <v>0</v>
      </c>
      <c r="AO15" s="48">
        <f>U15</f>
        <v>0</v>
      </c>
      <c r="AP15" s="48">
        <f>W15</f>
        <v>0</v>
      </c>
      <c r="AQ15" s="41">
        <f>MAX(AG15:AP15)</f>
        <v>3</v>
      </c>
      <c r="AR15" s="41">
        <f>COUNTIF(AG15:AP15,AQ15)</f>
        <v>2</v>
      </c>
      <c r="AS15" s="48">
        <f>IF(AQ15=AG15,0,AG15)</f>
        <v>1</v>
      </c>
      <c r="AT15" s="48">
        <f>IF(AQ15=AH15,0,AH15)</f>
        <v>0</v>
      </c>
      <c r="AU15" s="48">
        <f>IF(AQ15=AI15,0,AI15)</f>
        <v>0</v>
      </c>
      <c r="AV15" s="48">
        <f>IF(AQ15=AJ15,0,AJ15)</f>
        <v>2</v>
      </c>
      <c r="AW15" s="48">
        <f>IF(AQ15=AK15,0,AK15)</f>
        <v>0</v>
      </c>
      <c r="AX15" s="48">
        <f>IF(AQ15=AL15,0,AL15)</f>
        <v>0</v>
      </c>
      <c r="AY15" s="48">
        <f>IF(AQ15=AM15,0,AM15)</f>
        <v>0</v>
      </c>
      <c r="AZ15" s="48">
        <f>IF(AQ15=AN15,0,AN15)</f>
        <v>0</v>
      </c>
      <c r="BA15" s="48">
        <f>IF(AQ15=AO15,0,AO15)</f>
        <v>0</v>
      </c>
      <c r="BB15" s="48">
        <f>IF(AQ15=AP15,0,AP15)</f>
        <v>0</v>
      </c>
      <c r="BC15" s="41">
        <f>MAX(AS15:BB15)</f>
        <v>2</v>
      </c>
      <c r="BD15" s="44">
        <f>IF(C15="",0,1)</f>
        <v>1</v>
      </c>
      <c r="BE15" s="58">
        <f>10-(COUNTIF(AG15:AP15,0))</f>
        <v>4</v>
      </c>
      <c r="BF15" s="58"/>
    </row>
    <row r="16" spans="2:58" s="8" customFormat="1" ht="12.75">
      <c r="B16" s="68">
        <v>4</v>
      </c>
      <c r="C16" s="14" t="s">
        <v>41</v>
      </c>
      <c r="D16" s="13" t="s">
        <v>42</v>
      </c>
      <c r="E16" s="32">
        <v>4</v>
      </c>
      <c r="F16" s="56">
        <f>IF(E16=0,0,IF(E16="",0,LOOKUP(E16,Bodování!$A$2:$A$101,Bodování!$B$2:$B$101)))</f>
        <v>27</v>
      </c>
      <c r="G16" s="35">
        <v>2</v>
      </c>
      <c r="H16" s="57">
        <f>IF(G16=0,0,IF(G16="",0,LOOKUP(G16,Bodování!$A$2:$A$101,Bodování!$B$2:$B$101)))</f>
        <v>29</v>
      </c>
      <c r="I16" s="32">
        <v>4</v>
      </c>
      <c r="J16" s="56">
        <f>IF(I16=0,0,IF(I16="",0,LOOKUP(I16,Bodování!$A$2:$A$101,Bodování!$B$2:$B$101)))</f>
        <v>27</v>
      </c>
      <c r="K16" s="35">
        <v>4</v>
      </c>
      <c r="L16" s="57">
        <f>IF(K16=0,0,IF(K16="",0,LOOKUP(K16,Bodování!$A$2:$A$101,Bodování!$B$2:$B$101)))</f>
        <v>27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>
        <v>0</v>
      </c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>IF(BE16&lt;7,0,AQ16)</f>
        <v>0</v>
      </c>
      <c r="Z16" s="49">
        <f>IF(Y16=0,0,LOOKUP(Y16,Bodování!$A$2:$A$101,Bodování!$B$2:$B$101))</f>
        <v>0</v>
      </c>
      <c r="AA16" s="49">
        <f>IF(BE16&lt;7,0,IF(AR16&gt;1,AQ16,BC16))</f>
        <v>0</v>
      </c>
      <c r="AB16" s="49">
        <f>IF(AA16=0,0,LOOKUP(AA16,Bodování!$A$2:$A$101,Bodování!$B$2:$B$101))</f>
        <v>0</v>
      </c>
      <c r="AC16" s="50">
        <f>IF(C16&gt;0,E16+G16+I16+K16+M16+O16+Q16+S16+U16+W16-Y16-AA16,"")</f>
        <v>14</v>
      </c>
      <c r="AD16" s="51">
        <f>IF(C16&gt;0,F16+H16+J16+L16+N16+P16+R16+T16+V16+X16-Z16-AB16,"")</f>
        <v>110</v>
      </c>
      <c r="AE16" s="36">
        <v>6</v>
      </c>
      <c r="AF16" s="17"/>
      <c r="AG16" s="48">
        <f>E16</f>
        <v>4</v>
      </c>
      <c r="AH16" s="48">
        <f>G16</f>
        <v>2</v>
      </c>
      <c r="AI16" s="48">
        <f>I16</f>
        <v>4</v>
      </c>
      <c r="AJ16" s="48">
        <f>K16</f>
        <v>4</v>
      </c>
      <c r="AK16" s="48">
        <f>M16</f>
        <v>0</v>
      </c>
      <c r="AL16" s="48">
        <f>O16</f>
        <v>0</v>
      </c>
      <c r="AM16" s="48">
        <f>Q16</f>
        <v>0</v>
      </c>
      <c r="AN16" s="48">
        <f>S16</f>
        <v>0</v>
      </c>
      <c r="AO16" s="48">
        <f>U16</f>
        <v>0</v>
      </c>
      <c r="AP16" s="48">
        <f>W16</f>
        <v>0</v>
      </c>
      <c r="AQ16" s="41">
        <f>MAX(AG16:AP16)</f>
        <v>4</v>
      </c>
      <c r="AR16" s="41">
        <f>COUNTIF(AG16:AP16,AQ16)</f>
        <v>3</v>
      </c>
      <c r="AS16" s="48">
        <f>IF(AQ16=AG16,0,AG16)</f>
        <v>0</v>
      </c>
      <c r="AT16" s="48">
        <f>IF(AQ16=AH16,0,AH16)</f>
        <v>2</v>
      </c>
      <c r="AU16" s="48">
        <f>IF(AQ16=AI16,0,AI16)</f>
        <v>0</v>
      </c>
      <c r="AV16" s="48">
        <f>IF(AQ16=AJ16,0,AJ16)</f>
        <v>0</v>
      </c>
      <c r="AW16" s="48">
        <f>IF(AQ16=AK16,0,AK16)</f>
        <v>0</v>
      </c>
      <c r="AX16" s="48">
        <f>IF(AQ16=AL16,0,AL16)</f>
        <v>0</v>
      </c>
      <c r="AY16" s="48">
        <f>IF(AQ16=AM16,0,AM16)</f>
        <v>0</v>
      </c>
      <c r="AZ16" s="48">
        <f>IF(AQ16=AN16,0,AN16)</f>
        <v>0</v>
      </c>
      <c r="BA16" s="48">
        <f>IF(AQ16=AO16,0,AO16)</f>
        <v>0</v>
      </c>
      <c r="BB16" s="48">
        <f>IF(AQ16=AP16,0,AP16)</f>
        <v>0</v>
      </c>
      <c r="BC16" s="41">
        <f>MAX(AS16:BB16)</f>
        <v>2</v>
      </c>
      <c r="BD16" s="44">
        <f>IF(C16="",0,1)</f>
        <v>1</v>
      </c>
      <c r="BE16" s="58">
        <f>10-(COUNTIF(AG16:AP16,0))</f>
        <v>4</v>
      </c>
      <c r="BF16" s="58"/>
    </row>
    <row r="17" spans="2:58" s="8" customFormat="1" ht="12.75">
      <c r="B17" s="68">
        <v>5</v>
      </c>
      <c r="C17" s="14" t="s">
        <v>79</v>
      </c>
      <c r="D17" s="13" t="s">
        <v>57</v>
      </c>
      <c r="E17" s="32">
        <v>5</v>
      </c>
      <c r="F17" s="56">
        <f>IF(E17=0,0,IF(E17="",0,LOOKUP(E17,Bodování!$A$2:$A$101,Bodování!$B$2:$B$101)))</f>
        <v>26</v>
      </c>
      <c r="G17" s="35">
        <v>4</v>
      </c>
      <c r="H17" s="57">
        <f>IF(G17=0,0,IF(G17="",0,LOOKUP(G17,Bodování!$A$2:$A$101,Bodování!$B$2:$B$101)))</f>
        <v>27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>
        <v>0</v>
      </c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>IF(BE17&lt;7,0,AQ17)</f>
        <v>0</v>
      </c>
      <c r="Z17" s="49">
        <f>IF(Y17=0,0,LOOKUP(Y17,Bodování!$A$2:$A$101,Bodování!$B$2:$B$101))</f>
        <v>0</v>
      </c>
      <c r="AA17" s="49">
        <f>IF(BE17&lt;7,0,IF(AR17&gt;1,AQ17,BC17))</f>
        <v>0</v>
      </c>
      <c r="AB17" s="49">
        <f>IF(AA17=0,0,LOOKUP(AA17,Bodování!$A$2:$A$101,Bodování!$B$2:$B$101))</f>
        <v>0</v>
      </c>
      <c r="AC17" s="50">
        <f>IF(C17&gt;0,E17+G17+I17+K17+M17+O17+Q17+S17+U17+W17-Y17-AA17,"")</f>
        <v>9</v>
      </c>
      <c r="AD17" s="51">
        <f>IF(C17&gt;0,F17+H17+J17+L17+N17+P17+R17+T17+V17+X17-Z17-AB17,"")</f>
        <v>53</v>
      </c>
      <c r="AE17" s="36">
        <v>7</v>
      </c>
      <c r="AF17" s="17"/>
      <c r="AG17" s="48">
        <f>E17</f>
        <v>5</v>
      </c>
      <c r="AH17" s="48">
        <f>G17</f>
        <v>4</v>
      </c>
      <c r="AI17" s="48">
        <f>I17</f>
        <v>0</v>
      </c>
      <c r="AJ17" s="48">
        <f>K17</f>
        <v>0</v>
      </c>
      <c r="AK17" s="48">
        <f>M17</f>
        <v>0</v>
      </c>
      <c r="AL17" s="48">
        <f>O17</f>
        <v>0</v>
      </c>
      <c r="AM17" s="48">
        <f>Q17</f>
        <v>0</v>
      </c>
      <c r="AN17" s="48">
        <f>S17</f>
        <v>0</v>
      </c>
      <c r="AO17" s="48">
        <f>U17</f>
        <v>0</v>
      </c>
      <c r="AP17" s="48">
        <f>W17</f>
        <v>0</v>
      </c>
      <c r="AQ17" s="41">
        <f>MAX(AG17:AP17)</f>
        <v>5</v>
      </c>
      <c r="AR17" s="41">
        <f>COUNTIF(AG17:AP17,AQ17)</f>
        <v>1</v>
      </c>
      <c r="AS17" s="48">
        <f>IF(AQ17=AG17,0,AG17)</f>
        <v>0</v>
      </c>
      <c r="AT17" s="48">
        <f>IF(AQ17=AH17,0,AH17)</f>
        <v>4</v>
      </c>
      <c r="AU17" s="48">
        <f>IF(AQ17=AI17,0,AI17)</f>
        <v>0</v>
      </c>
      <c r="AV17" s="48">
        <f>IF(AQ17=AJ17,0,AJ17)</f>
        <v>0</v>
      </c>
      <c r="AW17" s="48">
        <f>IF(AQ17=AK17,0,AK17)</f>
        <v>0</v>
      </c>
      <c r="AX17" s="48">
        <f>IF(AQ17=AL17,0,AL17)</f>
        <v>0</v>
      </c>
      <c r="AY17" s="48">
        <f>IF(AQ17=AM17,0,AM17)</f>
        <v>0</v>
      </c>
      <c r="AZ17" s="48">
        <f>IF(AQ17=AN17,0,AN17)</f>
        <v>0</v>
      </c>
      <c r="BA17" s="48">
        <f>IF(AQ17=AO17,0,AO17)</f>
        <v>0</v>
      </c>
      <c r="BB17" s="48">
        <f>IF(AQ17=AP17,0,AP17)</f>
        <v>0</v>
      </c>
      <c r="BC17" s="41">
        <f>MAX(AS17:BB17)</f>
        <v>4</v>
      </c>
      <c r="BD17" s="44">
        <f>IF(C17="",0,1)</f>
        <v>1</v>
      </c>
      <c r="BE17" s="58">
        <f>10-(COUNTIF(AG17:AP17,0))</f>
        <v>2</v>
      </c>
      <c r="BF17" s="58"/>
    </row>
    <row r="18" spans="2:58" s="8" customFormat="1" ht="12.75">
      <c r="B18" s="68">
        <v>10</v>
      </c>
      <c r="C18" s="14" t="s">
        <v>37</v>
      </c>
      <c r="D18" s="13" t="s">
        <v>38</v>
      </c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>
        <v>4</v>
      </c>
      <c r="P18" s="57">
        <f>IF(O18=0,0,IF(O18="",0,LOOKUP(O18,Bodování!$A$2:$A$101,Bodování!$B$2:$B$101)))</f>
        <v>27</v>
      </c>
      <c r="Q18" s="32">
        <v>0</v>
      </c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>IF(BE18&lt;7,0,AQ18)</f>
        <v>0</v>
      </c>
      <c r="Z18" s="49">
        <f>IF(Y18=0,0,LOOKUP(Y18,Bodování!$A$2:$A$101,Bodování!$B$2:$B$101))</f>
        <v>0</v>
      </c>
      <c r="AA18" s="49">
        <f>IF(BE18&lt;7,0,IF(AR18&gt;1,AQ18,BC18))</f>
        <v>0</v>
      </c>
      <c r="AB18" s="49">
        <f>IF(AA18=0,0,LOOKUP(AA18,Bodování!$A$2:$A$101,Bodování!$B$2:$B$101))</f>
        <v>0</v>
      </c>
      <c r="AC18" s="50">
        <f>IF(C18&gt;0,E18+G18+I18+K18+M18+O18+Q18+S18+U18+W18-Y18-AA18,"")</f>
        <v>4</v>
      </c>
      <c r="AD18" s="51">
        <f>IF(C18&gt;0,F18+H18+J18+L18+N18+P18+R18+T18+V18+X18-Z18-AB18,"")</f>
        <v>27</v>
      </c>
      <c r="AE18" s="36">
        <v>8</v>
      </c>
      <c r="AF18" s="17"/>
      <c r="AG18" s="48">
        <f>E18</f>
        <v>0</v>
      </c>
      <c r="AH18" s="48">
        <f>G18</f>
        <v>0</v>
      </c>
      <c r="AI18" s="48">
        <f>I18</f>
        <v>0</v>
      </c>
      <c r="AJ18" s="48">
        <f>K18</f>
        <v>0</v>
      </c>
      <c r="AK18" s="48">
        <f>M18</f>
        <v>0</v>
      </c>
      <c r="AL18" s="48">
        <f>O18</f>
        <v>4</v>
      </c>
      <c r="AM18" s="48">
        <f>Q18</f>
        <v>0</v>
      </c>
      <c r="AN18" s="48">
        <f>S18</f>
        <v>0</v>
      </c>
      <c r="AO18" s="48">
        <f>U18</f>
        <v>0</v>
      </c>
      <c r="AP18" s="48">
        <f>W18</f>
        <v>0</v>
      </c>
      <c r="AQ18" s="41">
        <f>MAX(AG18:AP18)</f>
        <v>4</v>
      </c>
      <c r="AR18" s="41">
        <f>COUNTIF(AG18:AP18,AQ18)</f>
        <v>1</v>
      </c>
      <c r="AS18" s="48">
        <f>IF(AQ18=AG18,0,AG18)</f>
        <v>0</v>
      </c>
      <c r="AT18" s="48">
        <f>IF(AQ18=AH18,0,AH18)</f>
        <v>0</v>
      </c>
      <c r="AU18" s="48">
        <f>IF(AQ18=AI18,0,AI18)</f>
        <v>0</v>
      </c>
      <c r="AV18" s="48">
        <f>IF(AQ18=AJ18,0,AJ18)</f>
        <v>0</v>
      </c>
      <c r="AW18" s="48">
        <f>IF(AQ18=AK18,0,AK18)</f>
        <v>0</v>
      </c>
      <c r="AX18" s="48">
        <f>IF(AQ18=AL18,0,AL18)</f>
        <v>0</v>
      </c>
      <c r="AY18" s="48">
        <f>IF(AQ18=AM18,0,AM18)</f>
        <v>0</v>
      </c>
      <c r="AZ18" s="48">
        <f>IF(AQ18=AN18,0,AN18)</f>
        <v>0</v>
      </c>
      <c r="BA18" s="48">
        <f>IF(AQ18=AO18,0,AO18)</f>
        <v>0</v>
      </c>
      <c r="BB18" s="48">
        <f>IF(AQ18=AP18,0,AP18)</f>
        <v>0</v>
      </c>
      <c r="BC18" s="41">
        <f>MAX(AS18:BB18)</f>
        <v>0</v>
      </c>
      <c r="BD18" s="44">
        <f>IF(C18="",0,1)</f>
        <v>1</v>
      </c>
      <c r="BE18" s="58">
        <f>10-(COUNTIF(AG18:AP18,0))</f>
        <v>1</v>
      </c>
      <c r="BF18" s="58"/>
    </row>
    <row r="19" spans="2:58" s="8" customFormat="1" ht="12.75">
      <c r="B19" s="68">
        <v>7</v>
      </c>
      <c r="C19" s="14" t="s">
        <v>81</v>
      </c>
      <c r="D19" s="13" t="s">
        <v>42</v>
      </c>
      <c r="E19" s="32"/>
      <c r="F19" s="56">
        <f>IF(E19=0,0,IF(E19="",0,LOOKUP(E19,Bodování!$A$2:$A$101,Bodování!$B$2:$B$101)))</f>
        <v>0</v>
      </c>
      <c r="G19" s="35">
        <v>5</v>
      </c>
      <c r="H19" s="57">
        <f>IF(G19=0,0,IF(G19="",0,LOOKUP(G19,Bodování!$A$2:$A$101,Bodování!$B$2:$B$101)))</f>
        <v>26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>
        <v>0</v>
      </c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>IF(BE19&lt;7,0,AQ19)</f>
        <v>0</v>
      </c>
      <c r="Z19" s="49">
        <f>IF(Y19=0,0,LOOKUP(Y19,Bodování!$A$2:$A$101,Bodování!$B$2:$B$101))</f>
        <v>0</v>
      </c>
      <c r="AA19" s="49">
        <f>IF(BE19&lt;7,0,IF(AR19&gt;1,AQ19,BC19))</f>
        <v>0</v>
      </c>
      <c r="AB19" s="49">
        <f>IF(AA19=0,0,LOOKUP(AA19,Bodování!$A$2:$A$101,Bodování!$B$2:$B$101))</f>
        <v>0</v>
      </c>
      <c r="AC19" s="50">
        <f>IF(C19&gt;0,E19+G19+I19+K19+M19+O19+Q19+S19+U19+W19-Y19-AA19,"")</f>
        <v>5</v>
      </c>
      <c r="AD19" s="51">
        <f>IF(C19&gt;0,F19+H19+J19+L19+N19+P19+R19+T19+V19+X19-Z19-AB19,"")</f>
        <v>26</v>
      </c>
      <c r="AE19" s="36">
        <v>9</v>
      </c>
      <c r="AF19" s="17"/>
      <c r="AG19" s="48">
        <f>E19</f>
        <v>0</v>
      </c>
      <c r="AH19" s="48">
        <f>G19</f>
        <v>5</v>
      </c>
      <c r="AI19" s="48">
        <f>I19</f>
        <v>0</v>
      </c>
      <c r="AJ19" s="48">
        <f>K19</f>
        <v>0</v>
      </c>
      <c r="AK19" s="48">
        <f>M19</f>
        <v>0</v>
      </c>
      <c r="AL19" s="48">
        <f>O19</f>
        <v>0</v>
      </c>
      <c r="AM19" s="48">
        <f>Q19</f>
        <v>0</v>
      </c>
      <c r="AN19" s="48">
        <f>S19</f>
        <v>0</v>
      </c>
      <c r="AO19" s="48">
        <f>U19</f>
        <v>0</v>
      </c>
      <c r="AP19" s="48">
        <f>W19</f>
        <v>0</v>
      </c>
      <c r="AQ19" s="41">
        <f>MAX(AG19:AP19)</f>
        <v>5</v>
      </c>
      <c r="AR19" s="41">
        <f>COUNTIF(AG19:AP19,AQ19)</f>
        <v>1</v>
      </c>
      <c r="AS19" s="48">
        <f>IF(AQ19=AG19,0,AG19)</f>
        <v>0</v>
      </c>
      <c r="AT19" s="48">
        <f>IF(AQ19=AH19,0,AH19)</f>
        <v>0</v>
      </c>
      <c r="AU19" s="48">
        <f>IF(AQ19=AI19,0,AI19)</f>
        <v>0</v>
      </c>
      <c r="AV19" s="48">
        <f>IF(AQ19=AJ19,0,AJ19)</f>
        <v>0</v>
      </c>
      <c r="AW19" s="48">
        <f>IF(AQ19=AK19,0,AK19)</f>
        <v>0</v>
      </c>
      <c r="AX19" s="48">
        <f>IF(AQ19=AL19,0,AL19)</f>
        <v>0</v>
      </c>
      <c r="AY19" s="48">
        <f>IF(AQ19=AM19,0,AM19)</f>
        <v>0</v>
      </c>
      <c r="AZ19" s="48">
        <f>IF(AQ19=AN19,0,AN19)</f>
        <v>0</v>
      </c>
      <c r="BA19" s="48">
        <f>IF(AQ19=AO19,0,AO19)</f>
        <v>0</v>
      </c>
      <c r="BB19" s="48">
        <f>IF(AQ19=AP19,0,AP19)</f>
        <v>0</v>
      </c>
      <c r="BC19" s="41">
        <f>MAX(AS19:BB19)</f>
        <v>0</v>
      </c>
      <c r="BD19" s="44">
        <f>IF(C19="",0,1)</f>
        <v>1</v>
      </c>
      <c r="BE19" s="58">
        <f>10-(COUNTIF(AG19:AP19,0))</f>
        <v>1</v>
      </c>
      <c r="BF19" s="58"/>
    </row>
    <row r="20" spans="2:58" s="8" customFormat="1" ht="12.75">
      <c r="B20" s="68">
        <v>9</v>
      </c>
      <c r="C20" s="14" t="s">
        <v>82</v>
      </c>
      <c r="D20" s="13" t="s">
        <v>83</v>
      </c>
      <c r="E20" s="32"/>
      <c r="F20" s="56">
        <f>IF(E20=0,0,IF(E20="",0,LOOKUP(E20,Bodování!$A$2:$A$101,Bodování!$B$2:$B$101)))</f>
        <v>0</v>
      </c>
      <c r="G20" s="35">
        <v>7</v>
      </c>
      <c r="H20" s="57">
        <f>IF(G20=0,0,IF(G20="",0,LOOKUP(G20,Bodování!$A$2:$A$101,Bodování!$B$2:$B$101)))</f>
        <v>24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>
        <v>0</v>
      </c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>IF(BE20&lt;7,0,AQ20)</f>
        <v>0</v>
      </c>
      <c r="Z20" s="49">
        <f>IF(Y20=0,0,LOOKUP(Y20,Bodování!$A$2:$A$101,Bodování!$B$2:$B$101))</f>
        <v>0</v>
      </c>
      <c r="AA20" s="49">
        <f>IF(BE20&lt;7,0,IF(AR20&gt;1,AQ20,BC20))</f>
        <v>0</v>
      </c>
      <c r="AB20" s="49">
        <f>IF(AA20=0,0,LOOKUP(AA20,Bodování!$A$2:$A$101,Bodování!$B$2:$B$101))</f>
        <v>0</v>
      </c>
      <c r="AC20" s="50">
        <f>IF(C20&gt;0,E20+G20+I20+K20+M20+O20+Q20+S20+U20+W20-Y20-AA20,"")</f>
        <v>7</v>
      </c>
      <c r="AD20" s="51">
        <f>IF(C20&gt;0,F20+H20+J20+L20+N20+P20+R20+T20+V20+X20-Z20-AB20,"")</f>
        <v>24</v>
      </c>
      <c r="AE20" s="36">
        <v>10</v>
      </c>
      <c r="AF20" s="17"/>
      <c r="AG20" s="48">
        <f>E20</f>
        <v>0</v>
      </c>
      <c r="AH20" s="48">
        <f>G20</f>
        <v>7</v>
      </c>
      <c r="AI20" s="48">
        <f>I20</f>
        <v>0</v>
      </c>
      <c r="AJ20" s="48">
        <f>K20</f>
        <v>0</v>
      </c>
      <c r="AK20" s="48">
        <f>M20</f>
        <v>0</v>
      </c>
      <c r="AL20" s="48">
        <f>O20</f>
        <v>0</v>
      </c>
      <c r="AM20" s="48">
        <f>Q20</f>
        <v>0</v>
      </c>
      <c r="AN20" s="48">
        <f>S20</f>
        <v>0</v>
      </c>
      <c r="AO20" s="48">
        <f>U20</f>
        <v>0</v>
      </c>
      <c r="AP20" s="48">
        <f>W20</f>
        <v>0</v>
      </c>
      <c r="AQ20" s="41">
        <f>MAX(AG20:AP20)</f>
        <v>7</v>
      </c>
      <c r="AR20" s="41">
        <f>COUNTIF(AG20:AP20,AQ20)</f>
        <v>1</v>
      </c>
      <c r="AS20" s="48">
        <f>IF(AQ20=AG20,0,AG20)</f>
        <v>0</v>
      </c>
      <c r="AT20" s="48">
        <f>IF(AQ20=AH20,0,AH20)</f>
        <v>0</v>
      </c>
      <c r="AU20" s="48">
        <f>IF(AQ20=AI20,0,AI20)</f>
        <v>0</v>
      </c>
      <c r="AV20" s="48">
        <f>IF(AQ20=AJ20,0,AJ20)</f>
        <v>0</v>
      </c>
      <c r="AW20" s="48">
        <f>IF(AQ20=AK20,0,AK20)</f>
        <v>0</v>
      </c>
      <c r="AX20" s="48">
        <f>IF(AQ20=AL20,0,AL20)</f>
        <v>0</v>
      </c>
      <c r="AY20" s="48">
        <f>IF(AQ20=AM20,0,AM20)</f>
        <v>0</v>
      </c>
      <c r="AZ20" s="48">
        <f>IF(AQ20=AN20,0,AN20)</f>
        <v>0</v>
      </c>
      <c r="BA20" s="48">
        <f>IF(AQ20=AO20,0,AO20)</f>
        <v>0</v>
      </c>
      <c r="BB20" s="48">
        <f>IF(AQ20=AP20,0,AP20)</f>
        <v>0</v>
      </c>
      <c r="BC20" s="41">
        <f>MAX(AS20:BB20)</f>
        <v>0</v>
      </c>
      <c r="BD20" s="44">
        <f>IF(C20="",0,1)</f>
        <v>1</v>
      </c>
      <c r="BE20" s="58">
        <f>10-(COUNTIF(AG20:AP20,0))</f>
        <v>1</v>
      </c>
      <c r="BF20" s="58"/>
    </row>
    <row r="21" spans="2:58" s="8" customFormat="1" ht="12.75" hidden="1">
      <c r="B21" s="68"/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>IF(BE21&lt;7,0,AQ21)</f>
        <v>0</v>
      </c>
      <c r="Z21" s="49">
        <f>IF(Y21=0,0,LOOKUP(Y21,Bodování!$A$2:$A$101,Bodování!$B$2:$B$101))</f>
        <v>0</v>
      </c>
      <c r="AA21" s="49">
        <f aca="true" t="shared" si="0" ref="AA21:AA60">IF(BE21&lt;7,0,IF(AR21&gt;1,AQ21,BC21))</f>
        <v>0</v>
      </c>
      <c r="AB21" s="49">
        <f>IF(AA21=0,0,LOOKUP(AA21,Bodování!$A$2:$A$101,Bodování!$B$2:$B$101))</f>
        <v>0</v>
      </c>
      <c r="AC21" s="50">
        <f>IF(C21&gt;0,E21+G21+I21+K21+M21+O21+Q21+S21+U21+W21-Y21-AA21,"")</f>
      </c>
      <c r="AD21" s="51">
        <f>IF(C21&gt;0,F21+H21+J21+L21+N21+P21+R21+T21+V21+X21-Z21-AB21,"")</f>
      </c>
      <c r="AE21" s="36"/>
      <c r="AF21" s="17"/>
      <c r="AG21" s="48">
        <f>E21</f>
        <v>0</v>
      </c>
      <c r="AH21" s="48">
        <f>G21</f>
        <v>0</v>
      </c>
      <c r="AI21" s="48">
        <f>I21</f>
        <v>0</v>
      </c>
      <c r="AJ21" s="48">
        <f>K21</f>
        <v>0</v>
      </c>
      <c r="AK21" s="48">
        <f>M21</f>
        <v>0</v>
      </c>
      <c r="AL21" s="48">
        <f>O21</f>
        <v>0</v>
      </c>
      <c r="AM21" s="48">
        <f>Q21</f>
        <v>0</v>
      </c>
      <c r="AN21" s="48">
        <f>S21</f>
        <v>0</v>
      </c>
      <c r="AO21" s="48">
        <f>U21</f>
        <v>0</v>
      </c>
      <c r="AP21" s="48">
        <f>W21</f>
        <v>0</v>
      </c>
      <c r="AQ21" s="41">
        <f>MAX(AG21:AP21)</f>
        <v>0</v>
      </c>
      <c r="AR21" s="41">
        <f>COUNTIF(AG21:AP21,AQ21)</f>
        <v>10</v>
      </c>
      <c r="AS21" s="48">
        <f>IF(AQ21=AG21,0,AG21)</f>
        <v>0</v>
      </c>
      <c r="AT21" s="48">
        <f>IF(AQ21=AH21,0,AH21)</f>
        <v>0</v>
      </c>
      <c r="AU21" s="48">
        <f>IF(AQ21=AI21,0,AI21)</f>
        <v>0</v>
      </c>
      <c r="AV21" s="48">
        <f>IF(AQ21=AJ21,0,AJ21)</f>
        <v>0</v>
      </c>
      <c r="AW21" s="48">
        <f>IF(AQ21=AK21,0,AK21)</f>
        <v>0</v>
      </c>
      <c r="AX21" s="48">
        <f>IF(AQ21=AL21,0,AL21)</f>
        <v>0</v>
      </c>
      <c r="AY21" s="48">
        <f>IF(AQ21=AM21,0,AM21)</f>
        <v>0</v>
      </c>
      <c r="AZ21" s="48">
        <f>IF(AQ21=AN21,0,AN21)</f>
        <v>0</v>
      </c>
      <c r="BA21" s="48">
        <f>IF(AQ21=AO21,0,AO21)</f>
        <v>0</v>
      </c>
      <c r="BB21" s="48">
        <f>IF(AQ21=AP21,0,AP21)</f>
        <v>0</v>
      </c>
      <c r="BC21" s="41">
        <f>MAX(AS21:BB21)</f>
        <v>0</v>
      </c>
      <c r="BD21" s="44">
        <f>IF(C21="",0,1)</f>
        <v>0</v>
      </c>
      <c r="BE21" s="58">
        <f>10-(COUNTIF(AG21:AP21,0))</f>
        <v>0</v>
      </c>
      <c r="BF21" s="58"/>
    </row>
    <row r="22" spans="2:58" s="8" customFormat="1" ht="12.75" hidden="1">
      <c r="B22" s="68">
        <f>AE22</f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>IF(BE22&lt;7,0,AQ22)</f>
        <v>0</v>
      </c>
      <c r="Z22" s="49">
        <f>IF(Y22=0,0,LOOKUP(Y22,Bodování!$A$2:$A$101,Bodování!$B$2:$B$101))</f>
        <v>0</v>
      </c>
      <c r="AA22" s="49">
        <f t="shared" si="0"/>
        <v>0</v>
      </c>
      <c r="AB22" s="49">
        <f>IF(AA22=0,0,LOOKUP(AA22,Bodování!$A$2:$A$101,Bodování!$B$2:$B$101))</f>
        <v>0</v>
      </c>
      <c r="AC22" s="50">
        <f>IF(C22&gt;0,E22+G22+I22+K22+M22+O22+Q22+S22+U22+W22-Y22-AA22,"")</f>
      </c>
      <c r="AD22" s="51">
        <f>IF(C22&gt;0,F22+H22+J22+L22+N22+P22+R22+T22+V22+X22-Z22-AB22,"")</f>
      </c>
      <c r="AE22" s="36"/>
      <c r="AF22" s="17"/>
      <c r="AG22" s="48">
        <f>E22</f>
        <v>0</v>
      </c>
      <c r="AH22" s="48">
        <f>G22</f>
        <v>0</v>
      </c>
      <c r="AI22" s="48">
        <f>I22</f>
        <v>0</v>
      </c>
      <c r="AJ22" s="48">
        <f>K22</f>
        <v>0</v>
      </c>
      <c r="AK22" s="48">
        <f>M22</f>
        <v>0</v>
      </c>
      <c r="AL22" s="48">
        <f>O22</f>
        <v>0</v>
      </c>
      <c r="AM22" s="48">
        <f>Q22</f>
        <v>0</v>
      </c>
      <c r="AN22" s="48">
        <f>S22</f>
        <v>0</v>
      </c>
      <c r="AO22" s="48">
        <f>U22</f>
        <v>0</v>
      </c>
      <c r="AP22" s="48">
        <f>W22</f>
        <v>0</v>
      </c>
      <c r="AQ22" s="41">
        <f>MAX(AG22:AP22)</f>
        <v>0</v>
      </c>
      <c r="AR22" s="41">
        <f>COUNTIF(AG22:AP22,AQ22)</f>
        <v>10</v>
      </c>
      <c r="AS22" s="48">
        <f>IF(AQ22=AG22,0,AG22)</f>
        <v>0</v>
      </c>
      <c r="AT22" s="48">
        <f>IF(AQ22=AH22,0,AH22)</f>
        <v>0</v>
      </c>
      <c r="AU22" s="48">
        <f>IF(AQ22=AI22,0,AI22)</f>
        <v>0</v>
      </c>
      <c r="AV22" s="48">
        <f>IF(AQ22=AJ22,0,AJ22)</f>
        <v>0</v>
      </c>
      <c r="AW22" s="48">
        <f>IF(AQ22=AK22,0,AK22)</f>
        <v>0</v>
      </c>
      <c r="AX22" s="48">
        <f>IF(AQ22=AL22,0,AL22)</f>
        <v>0</v>
      </c>
      <c r="AY22" s="48">
        <f>IF(AQ22=AM22,0,AM22)</f>
        <v>0</v>
      </c>
      <c r="AZ22" s="48">
        <f>IF(AQ22=AN22,0,AN22)</f>
        <v>0</v>
      </c>
      <c r="BA22" s="48">
        <f>IF(AQ22=AO22,0,AO22)</f>
        <v>0</v>
      </c>
      <c r="BB22" s="48">
        <f>IF(AQ22=AP22,0,AP22)</f>
        <v>0</v>
      </c>
      <c r="BC22" s="41">
        <f>MAX(AS22:BB22)</f>
        <v>0</v>
      </c>
      <c r="BD22" s="44">
        <f>IF(C22="",0,1)</f>
        <v>0</v>
      </c>
      <c r="BE22" s="58">
        <f>10-(COUNTIF(AG22:AP22,0))</f>
        <v>0</v>
      </c>
      <c r="BF22" s="58"/>
    </row>
    <row r="23" spans="2:58" s="8" customFormat="1" ht="12.75" hidden="1">
      <c r="B23" s="68">
        <f>AE23</f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>IF(BE23&lt;7,0,AQ23)</f>
        <v>0</v>
      </c>
      <c r="Z23" s="49">
        <f>IF(Y23=0,0,LOOKUP(Y23,Bodování!$A$2:$A$101,Bodování!$B$2:$B$101))</f>
        <v>0</v>
      </c>
      <c r="AA23" s="49">
        <f t="shared" si="0"/>
        <v>0</v>
      </c>
      <c r="AB23" s="49">
        <f>IF(AA23=0,0,LOOKUP(AA23,Bodování!$A$2:$A$101,Bodování!$B$2:$B$101))</f>
        <v>0</v>
      </c>
      <c r="AC23" s="50">
        <f>IF(C23&gt;0,E23+G23+I23+K23+M23+O23+Q23+S23+U23+W23-Y23-AA23,"")</f>
      </c>
      <c r="AD23" s="51">
        <f>IF(C23&gt;0,F23+H23+J23+L23+N23+P23+R23+T23+V23+X23-Z23-AB23,"")</f>
      </c>
      <c r="AE23" s="36"/>
      <c r="AF23" s="17"/>
      <c r="AG23" s="48">
        <f>E23</f>
        <v>0</v>
      </c>
      <c r="AH23" s="48">
        <f>G23</f>
        <v>0</v>
      </c>
      <c r="AI23" s="48">
        <f>I23</f>
        <v>0</v>
      </c>
      <c r="AJ23" s="48">
        <f>K23</f>
        <v>0</v>
      </c>
      <c r="AK23" s="48">
        <f>M23</f>
        <v>0</v>
      </c>
      <c r="AL23" s="48">
        <f>O23</f>
        <v>0</v>
      </c>
      <c r="AM23" s="48">
        <f>Q23</f>
        <v>0</v>
      </c>
      <c r="AN23" s="48">
        <f>S23</f>
        <v>0</v>
      </c>
      <c r="AO23" s="48">
        <f>U23</f>
        <v>0</v>
      </c>
      <c r="AP23" s="48">
        <f>W23</f>
        <v>0</v>
      </c>
      <c r="AQ23" s="41">
        <f>MAX(AG23:AP23)</f>
        <v>0</v>
      </c>
      <c r="AR23" s="41">
        <f>COUNTIF(AG23:AP23,AQ23)</f>
        <v>10</v>
      </c>
      <c r="AS23" s="48">
        <f>IF(AQ23=AG23,0,AG23)</f>
        <v>0</v>
      </c>
      <c r="AT23" s="48">
        <f>IF(AQ23=AH23,0,AH23)</f>
        <v>0</v>
      </c>
      <c r="AU23" s="48">
        <f>IF(AQ23=AI23,0,AI23)</f>
        <v>0</v>
      </c>
      <c r="AV23" s="48">
        <f>IF(AQ23=AJ23,0,AJ23)</f>
        <v>0</v>
      </c>
      <c r="AW23" s="48">
        <f>IF(AQ23=AK23,0,AK23)</f>
        <v>0</v>
      </c>
      <c r="AX23" s="48">
        <f>IF(AQ23=AL23,0,AL23)</f>
        <v>0</v>
      </c>
      <c r="AY23" s="48">
        <f>IF(AQ23=AM23,0,AM23)</f>
        <v>0</v>
      </c>
      <c r="AZ23" s="48">
        <f>IF(AQ23=AN23,0,AN23)</f>
        <v>0</v>
      </c>
      <c r="BA23" s="48">
        <f>IF(AQ23=AO23,0,AO23)</f>
        <v>0</v>
      </c>
      <c r="BB23" s="48">
        <f>IF(AQ23=AP23,0,AP23)</f>
        <v>0</v>
      </c>
      <c r="BC23" s="41">
        <f>MAX(AS23:BB23)</f>
        <v>0</v>
      </c>
      <c r="BD23" s="44">
        <f>IF(C23="",0,1)</f>
        <v>0</v>
      </c>
      <c r="BE23" s="58">
        <f>10-(COUNTIF(AG23:AP23,0))</f>
        <v>0</v>
      </c>
      <c r="BF23" s="58"/>
    </row>
    <row r="24" spans="2:58" s="8" customFormat="1" ht="12.75" hidden="1">
      <c r="B24" s="68">
        <f>AE24</f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>IF(BE24&lt;7,0,AQ24)</f>
        <v>0</v>
      </c>
      <c r="Z24" s="49">
        <f>IF(Y24=0,0,LOOKUP(Y24,Bodování!$A$2:$A$101,Bodování!$B$2:$B$101))</f>
        <v>0</v>
      </c>
      <c r="AA24" s="49">
        <f t="shared" si="0"/>
        <v>0</v>
      </c>
      <c r="AB24" s="49">
        <f>IF(AA24=0,0,LOOKUP(AA24,Bodování!$A$2:$A$101,Bodování!$B$2:$B$101))</f>
        <v>0</v>
      </c>
      <c r="AC24" s="50">
        <f>IF(C24&gt;0,E24+G24+I24+K24+M24+O24+Q24+S24+U24+W24-Y24-AA24,"")</f>
      </c>
      <c r="AD24" s="51">
        <f>IF(C24&gt;0,F24+H24+J24+L24+N24+P24+R24+T24+V24+X24-Z24-AB24,"")</f>
      </c>
      <c r="AE24" s="36"/>
      <c r="AF24" s="17"/>
      <c r="AG24" s="48">
        <f>E24</f>
        <v>0</v>
      </c>
      <c r="AH24" s="48">
        <f>G24</f>
        <v>0</v>
      </c>
      <c r="AI24" s="48">
        <f>I24</f>
        <v>0</v>
      </c>
      <c r="AJ24" s="48">
        <f>K24</f>
        <v>0</v>
      </c>
      <c r="AK24" s="48">
        <f>M24</f>
        <v>0</v>
      </c>
      <c r="AL24" s="48">
        <f>O24</f>
        <v>0</v>
      </c>
      <c r="AM24" s="48">
        <f>Q24</f>
        <v>0</v>
      </c>
      <c r="AN24" s="48">
        <f>S24</f>
        <v>0</v>
      </c>
      <c r="AO24" s="48">
        <f>U24</f>
        <v>0</v>
      </c>
      <c r="AP24" s="48">
        <f>W24</f>
        <v>0</v>
      </c>
      <c r="AQ24" s="41">
        <f>MAX(AG24:AP24)</f>
        <v>0</v>
      </c>
      <c r="AR24" s="41">
        <f>COUNTIF(AG24:AP24,AQ24)</f>
        <v>10</v>
      </c>
      <c r="AS24" s="48">
        <f>IF(AQ24=AG24,0,AG24)</f>
        <v>0</v>
      </c>
      <c r="AT24" s="48">
        <f>IF(AQ24=AH24,0,AH24)</f>
        <v>0</v>
      </c>
      <c r="AU24" s="48">
        <f>IF(AQ24=AI24,0,AI24)</f>
        <v>0</v>
      </c>
      <c r="AV24" s="48">
        <f>IF(AQ24=AJ24,0,AJ24)</f>
        <v>0</v>
      </c>
      <c r="AW24" s="48">
        <f>IF(AQ24=AK24,0,AK24)</f>
        <v>0</v>
      </c>
      <c r="AX24" s="48">
        <f>IF(AQ24=AL24,0,AL24)</f>
        <v>0</v>
      </c>
      <c r="AY24" s="48">
        <f>IF(AQ24=AM24,0,AM24)</f>
        <v>0</v>
      </c>
      <c r="AZ24" s="48">
        <f>IF(AQ24=AN24,0,AN24)</f>
        <v>0</v>
      </c>
      <c r="BA24" s="48">
        <f>IF(AQ24=AO24,0,AO24)</f>
        <v>0</v>
      </c>
      <c r="BB24" s="48">
        <f>IF(AQ24=AP24,0,AP24)</f>
        <v>0</v>
      </c>
      <c r="BC24" s="41">
        <f>MAX(AS24:BB24)</f>
        <v>0</v>
      </c>
      <c r="BD24" s="44">
        <f>IF(C24="",0,1)</f>
        <v>0</v>
      </c>
      <c r="BE24" s="58">
        <f>10-(COUNTIF(AG24:AP24,0))</f>
        <v>0</v>
      </c>
      <c r="BF24" s="58"/>
    </row>
    <row r="25" spans="2:58" s="8" customFormat="1" ht="12.75" hidden="1">
      <c r="B25" s="68">
        <f aca="true" t="shared" si="1" ref="B25:B42">AE25</f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aca="true" t="shared" si="2" ref="Y25:Y42">IF(BE25&lt;7,0,AQ25)</f>
        <v>0</v>
      </c>
      <c r="Z25" s="49">
        <f>IF(Y25=0,0,LOOKUP(Y25,Bodování!$A$2:$A$101,Bodování!$B$2:$B$101))</f>
        <v>0</v>
      </c>
      <c r="AA25" s="49">
        <f t="shared" si="0"/>
        <v>0</v>
      </c>
      <c r="AB25" s="49">
        <f>IF(AA25=0,0,LOOKUP(AA25,Bodování!$A$2:$A$101,Bodování!$B$2:$B$101))</f>
        <v>0</v>
      </c>
      <c r="AC25" s="50">
        <f aca="true" t="shared" si="3" ref="AC25:AC42">IF(C25&gt;0,E25+G25+I25+K25+M25+O25+Q25+S25+U25+W25-Y25-AA25,"")</f>
      </c>
      <c r="AD25" s="51">
        <f aca="true" t="shared" si="4" ref="AD25:AD42">IF(C25&gt;0,F25+H25+J25+L25+N25+P25+R25+T25+V25+X25-Z25-AB25,"")</f>
      </c>
      <c r="AE25" s="36"/>
      <c r="AF25" s="17"/>
      <c r="AG25" s="48">
        <f aca="true" t="shared" si="5" ref="AG25:AG42">E25</f>
        <v>0</v>
      </c>
      <c r="AH25" s="48">
        <f aca="true" t="shared" si="6" ref="AH25:AH42">G25</f>
        <v>0</v>
      </c>
      <c r="AI25" s="48">
        <f aca="true" t="shared" si="7" ref="AI25:AI42">I25</f>
        <v>0</v>
      </c>
      <c r="AJ25" s="48">
        <f aca="true" t="shared" si="8" ref="AJ25:AJ42">K25</f>
        <v>0</v>
      </c>
      <c r="AK25" s="48">
        <f aca="true" t="shared" si="9" ref="AK25:AK42">M25</f>
        <v>0</v>
      </c>
      <c r="AL25" s="48">
        <f aca="true" t="shared" si="10" ref="AL25:AL42">O25</f>
        <v>0</v>
      </c>
      <c r="AM25" s="48">
        <f aca="true" t="shared" si="11" ref="AM25:AM42">Q25</f>
        <v>0</v>
      </c>
      <c r="AN25" s="48">
        <f aca="true" t="shared" si="12" ref="AN25:AN42">S25</f>
        <v>0</v>
      </c>
      <c r="AO25" s="48">
        <f aca="true" t="shared" si="13" ref="AO25:AO42">U25</f>
        <v>0</v>
      </c>
      <c r="AP25" s="48">
        <f aca="true" t="shared" si="14" ref="AP25:AP42">W25</f>
        <v>0</v>
      </c>
      <c r="AQ25" s="41">
        <f aca="true" t="shared" si="15" ref="AQ25:AQ42">MAX(AG25:AP25)</f>
        <v>0</v>
      </c>
      <c r="AR25" s="41">
        <f aca="true" t="shared" si="16" ref="AR25:AR42">COUNTIF(AG25:AP25,AQ25)</f>
        <v>10</v>
      </c>
      <c r="AS25" s="48">
        <f aca="true" t="shared" si="17" ref="AS25:AS42">IF(AQ25=AG25,0,AG25)</f>
        <v>0</v>
      </c>
      <c r="AT25" s="48">
        <f aca="true" t="shared" si="18" ref="AT25:AT42">IF(AQ25=AH25,0,AH25)</f>
        <v>0</v>
      </c>
      <c r="AU25" s="48">
        <f aca="true" t="shared" si="19" ref="AU25:AU42">IF(AQ25=AI25,0,AI25)</f>
        <v>0</v>
      </c>
      <c r="AV25" s="48">
        <f aca="true" t="shared" si="20" ref="AV25:AV42">IF(AQ25=AJ25,0,AJ25)</f>
        <v>0</v>
      </c>
      <c r="AW25" s="48">
        <f aca="true" t="shared" si="21" ref="AW25:AW42">IF(AQ25=AK25,0,AK25)</f>
        <v>0</v>
      </c>
      <c r="AX25" s="48">
        <f aca="true" t="shared" si="22" ref="AX25:AX42">IF(AQ25=AL25,0,AL25)</f>
        <v>0</v>
      </c>
      <c r="AY25" s="48">
        <f aca="true" t="shared" si="23" ref="AY25:AY42">IF(AQ25=AM25,0,AM25)</f>
        <v>0</v>
      </c>
      <c r="AZ25" s="48">
        <f aca="true" t="shared" si="24" ref="AZ25:AZ42">IF(AQ25=AN25,0,AN25)</f>
        <v>0</v>
      </c>
      <c r="BA25" s="48">
        <f aca="true" t="shared" si="25" ref="BA25:BA42">IF(AQ25=AO25,0,AO25)</f>
        <v>0</v>
      </c>
      <c r="BB25" s="48">
        <f aca="true" t="shared" si="26" ref="BB25:BB42">IF(AQ25=AP25,0,AP25)</f>
        <v>0</v>
      </c>
      <c r="BC25" s="41">
        <f aca="true" t="shared" si="27" ref="BC25:BC42">MAX(AS25:BB25)</f>
        <v>0</v>
      </c>
      <c r="BD25" s="44">
        <f aca="true" t="shared" si="28" ref="BD25:BD42">IF(C25="",0,1)</f>
        <v>0</v>
      </c>
      <c r="BE25" s="58">
        <f aca="true" t="shared" si="29" ref="BE25:BE42">10-(COUNTIF(AG25:AP25,0))</f>
        <v>0</v>
      </c>
      <c r="BF25" s="58"/>
    </row>
    <row r="26" spans="2:58" s="8" customFormat="1" ht="12.75" hidden="1">
      <c r="B26" s="68">
        <f t="shared" si="1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2"/>
        <v>0</v>
      </c>
      <c r="Z26" s="49">
        <f>IF(Y26=0,0,LOOKUP(Y26,Bodování!$A$2:$A$101,Bodování!$B$2:$B$101))</f>
        <v>0</v>
      </c>
      <c r="AA26" s="49">
        <f t="shared" si="0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 hidden="1">
      <c r="B27" s="68">
        <f t="shared" si="1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2"/>
        <v>0</v>
      </c>
      <c r="Z27" s="49">
        <f>IF(Y27=0,0,LOOKUP(Y27,Bodování!$A$2:$A$101,Bodování!$B$2:$B$101))</f>
        <v>0</v>
      </c>
      <c r="AA27" s="49">
        <f t="shared" si="0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 hidden="1">
      <c r="B28" s="68">
        <f t="shared" si="1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2"/>
        <v>0</v>
      </c>
      <c r="Z28" s="49">
        <f>IF(Y28=0,0,LOOKUP(Y28,Bodování!$A$2:$A$101,Bodování!$B$2:$B$101))</f>
        <v>0</v>
      </c>
      <c r="AA28" s="49">
        <f t="shared" si="0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 hidden="1">
      <c r="B29" s="68">
        <f t="shared" si="1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2"/>
        <v>0</v>
      </c>
      <c r="Z29" s="49">
        <f>IF(Y29=0,0,LOOKUP(Y29,Bodování!$A$2:$A$101,Bodování!$B$2:$B$101))</f>
        <v>0</v>
      </c>
      <c r="AA29" s="49">
        <f t="shared" si="0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 hidden="1">
      <c r="B30" s="68">
        <f t="shared" si="1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2"/>
        <v>0</v>
      </c>
      <c r="Z30" s="49">
        <f>IF(Y30=0,0,LOOKUP(Y30,Bodování!$A$2:$A$101,Bodování!$B$2:$B$101))</f>
        <v>0</v>
      </c>
      <c r="AA30" s="49">
        <f t="shared" si="0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 hidden="1">
      <c r="B31" s="68">
        <f t="shared" si="1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2"/>
        <v>0</v>
      </c>
      <c r="Z31" s="49">
        <f>IF(Y31=0,0,LOOKUP(Y31,Bodování!$A$2:$A$101,Bodování!$B$2:$B$101))</f>
        <v>0</v>
      </c>
      <c r="AA31" s="49">
        <f t="shared" si="0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 hidden="1">
      <c r="B32" s="68">
        <f t="shared" si="1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2"/>
        <v>0</v>
      </c>
      <c r="Z32" s="49">
        <f>IF(Y32=0,0,LOOKUP(Y32,Bodování!$A$2:$A$101,Bodování!$B$2:$B$101))</f>
        <v>0</v>
      </c>
      <c r="AA32" s="49">
        <f t="shared" si="0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 hidden="1">
      <c r="B33" s="68">
        <f t="shared" si="1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2"/>
        <v>0</v>
      </c>
      <c r="Z33" s="49">
        <f>IF(Y33=0,0,LOOKUP(Y33,Bodování!$A$2:$A$101,Bodování!$B$2:$B$101))</f>
        <v>0</v>
      </c>
      <c r="AA33" s="49">
        <f t="shared" si="0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 hidden="1">
      <c r="B34" s="68">
        <f t="shared" si="1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2"/>
        <v>0</v>
      </c>
      <c r="Z34" s="49">
        <f>IF(Y34=0,0,LOOKUP(Y34,Bodování!$A$2:$A$101,Bodování!$B$2:$B$101))</f>
        <v>0</v>
      </c>
      <c r="AA34" s="49">
        <f t="shared" si="0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 hidden="1">
      <c r="B35" s="68">
        <f t="shared" si="1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2"/>
        <v>0</v>
      </c>
      <c r="Z35" s="49">
        <f>IF(Y35=0,0,LOOKUP(Y35,Bodování!$A$2:$A$101,Bodování!$B$2:$B$101))</f>
        <v>0</v>
      </c>
      <c r="AA35" s="49">
        <f t="shared" si="0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 hidden="1">
      <c r="B36" s="68">
        <f t="shared" si="1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2"/>
        <v>0</v>
      </c>
      <c r="Z36" s="49">
        <f>IF(Y36=0,0,LOOKUP(Y36,Bodování!$A$2:$A$101,Bodování!$B$2:$B$101))</f>
        <v>0</v>
      </c>
      <c r="AA36" s="49">
        <f t="shared" si="0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 hidden="1">
      <c r="B37" s="68">
        <f t="shared" si="1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2"/>
        <v>0</v>
      </c>
      <c r="Z37" s="49">
        <f>IF(Y37=0,0,LOOKUP(Y37,Bodování!$A$2:$A$101,Bodování!$B$2:$B$101))</f>
        <v>0</v>
      </c>
      <c r="AA37" s="49">
        <f t="shared" si="0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 hidden="1">
      <c r="B38" s="68">
        <f t="shared" si="1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2"/>
        <v>0</v>
      </c>
      <c r="Z38" s="49">
        <f>IF(Y38=0,0,LOOKUP(Y38,Bodování!$A$2:$A$101,Bodování!$B$2:$B$101))</f>
        <v>0</v>
      </c>
      <c r="AA38" s="49">
        <f t="shared" si="0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 hidden="1">
      <c r="B39" s="68">
        <f t="shared" si="1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2"/>
        <v>0</v>
      </c>
      <c r="Z39" s="49">
        <f>IF(Y39=0,0,LOOKUP(Y39,Bodování!$A$2:$A$101,Bodování!$B$2:$B$101))</f>
        <v>0</v>
      </c>
      <c r="AA39" s="49">
        <f t="shared" si="0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 hidden="1">
      <c r="B40" s="68">
        <f t="shared" si="1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2"/>
        <v>0</v>
      </c>
      <c r="Z40" s="49">
        <f>IF(Y40=0,0,LOOKUP(Y40,Bodování!$A$2:$A$101,Bodování!$B$2:$B$101))</f>
        <v>0</v>
      </c>
      <c r="AA40" s="49">
        <f t="shared" si="0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 hidden="1">
      <c r="B41" s="68">
        <f t="shared" si="1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2"/>
        <v>0</v>
      </c>
      <c r="Z41" s="49">
        <f>IF(Y41=0,0,LOOKUP(Y41,Bodování!$A$2:$A$101,Bodování!$B$2:$B$101))</f>
        <v>0</v>
      </c>
      <c r="AA41" s="49">
        <f t="shared" si="0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 hidden="1">
      <c r="B42" s="68">
        <f t="shared" si="1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2"/>
        <v>0</v>
      </c>
      <c r="Z42" s="49">
        <f>IF(Y42=0,0,LOOKUP(Y42,Bodování!$A$2:$A$101,Bodování!$B$2:$B$101))</f>
        <v>0</v>
      </c>
      <c r="AA42" s="49">
        <f t="shared" si="0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 hidden="1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t="shared" si="0"/>
        <v>0</v>
      </c>
      <c r="AB43" s="49">
        <f>IF(AA43=0,0,LOOKUP(AA43,Bodování!$A$2:$A$101,Bodování!$B$2:$B$101))</f>
        <v>0</v>
      </c>
      <c r="AC43" s="50">
        <f aca="true" t="shared" si="32" ref="AC43:AC60">IF(C43&gt;0,E43+G43+I43+K43+M43+O43+Q43+S43+U43+W43-Y43-AA43,"")</f>
      </c>
      <c r="AD43" s="51">
        <f aca="true" t="shared" si="33" ref="AD43:AD60">IF(C43&gt;0,F43+H43+J43+L43+N43+P43+R43+T43+V43+X43-Z43-AB43,"")</f>
      </c>
      <c r="AE43" s="36"/>
      <c r="AF43" s="17"/>
      <c r="AG43" s="48">
        <f aca="true" t="shared" si="34" ref="AG43:AG60">E43</f>
        <v>0</v>
      </c>
      <c r="AH43" s="48">
        <f aca="true" t="shared" si="35" ref="AH43:AH60">G43</f>
        <v>0</v>
      </c>
      <c r="AI43" s="48">
        <f aca="true" t="shared" si="36" ref="AI43:AI60">I43</f>
        <v>0</v>
      </c>
      <c r="AJ43" s="48">
        <f aca="true" t="shared" si="37" ref="AJ43:AJ60">K43</f>
        <v>0</v>
      </c>
      <c r="AK43" s="48">
        <f aca="true" t="shared" si="38" ref="AK43:AK60">M43</f>
        <v>0</v>
      </c>
      <c r="AL43" s="48">
        <f aca="true" t="shared" si="39" ref="AL43:AL60">O43</f>
        <v>0</v>
      </c>
      <c r="AM43" s="48">
        <f aca="true" t="shared" si="40" ref="AM43:AM60">Q43</f>
        <v>0</v>
      </c>
      <c r="AN43" s="48">
        <f aca="true" t="shared" si="41" ref="AN43:AN60">S43</f>
        <v>0</v>
      </c>
      <c r="AO43" s="48">
        <f aca="true" t="shared" si="42" ref="AO43:AO60">U43</f>
        <v>0</v>
      </c>
      <c r="AP43" s="48">
        <f aca="true" t="shared" si="43" ref="AP43:AP60">W43</f>
        <v>0</v>
      </c>
      <c r="AQ43" s="41">
        <f aca="true" t="shared" si="44" ref="AQ43:AQ60">MAX(AG43:AP43)</f>
        <v>0</v>
      </c>
      <c r="AR43" s="41">
        <f aca="true" t="shared" si="45" ref="AR43:AR60">COUNTIF(AG43:AP43,AQ43)</f>
        <v>10</v>
      </c>
      <c r="AS43" s="48">
        <f aca="true" t="shared" si="46" ref="AS43:AS60">IF(AQ43=AG43,0,AG43)</f>
        <v>0</v>
      </c>
      <c r="AT43" s="48">
        <f aca="true" t="shared" si="47" ref="AT43:AT60">IF(AQ43=AH43,0,AH43)</f>
        <v>0</v>
      </c>
      <c r="AU43" s="48">
        <f aca="true" t="shared" si="48" ref="AU43:AU60">IF(AQ43=AI43,0,AI43)</f>
        <v>0</v>
      </c>
      <c r="AV43" s="48">
        <f aca="true" t="shared" si="49" ref="AV43:AV60">IF(AQ43=AJ43,0,AJ43)</f>
        <v>0</v>
      </c>
      <c r="AW43" s="48">
        <f aca="true" t="shared" si="50" ref="AW43:AW60">IF(AQ43=AK43,0,AK43)</f>
        <v>0</v>
      </c>
      <c r="AX43" s="48">
        <f aca="true" t="shared" si="51" ref="AX43:AX60">IF(AQ43=AL43,0,AL43)</f>
        <v>0</v>
      </c>
      <c r="AY43" s="48">
        <f aca="true" t="shared" si="52" ref="AY43:AY60">IF(AQ43=AM43,0,AM43)</f>
        <v>0</v>
      </c>
      <c r="AZ43" s="48">
        <f aca="true" t="shared" si="53" ref="AZ43:AZ60">IF(AQ43=AN43,0,AN43)</f>
        <v>0</v>
      </c>
      <c r="BA43" s="48">
        <f aca="true" t="shared" si="54" ref="BA43:BA60">IF(AQ43=AO43,0,AO43)</f>
        <v>0</v>
      </c>
      <c r="BB43" s="48">
        <f aca="true" t="shared" si="55" ref="BB43:BB60">IF(AQ43=AP43,0,AP43)</f>
        <v>0</v>
      </c>
      <c r="BC43" s="41">
        <f aca="true" t="shared" si="56" ref="BC43:BC60">MAX(AS43:BB43)</f>
        <v>0</v>
      </c>
      <c r="BD43" s="44">
        <f aca="true" t="shared" si="57" ref="BD43:BD60">IF(C43="",0,1)</f>
        <v>0</v>
      </c>
      <c r="BE43" s="58">
        <f aca="true" t="shared" si="58" ref="BE43:BE60">10-(COUNTIF(AG43:AP43,0))</f>
        <v>0</v>
      </c>
      <c r="BF43" s="58"/>
    </row>
    <row r="44" spans="2:58" s="8" customFormat="1" ht="12.75" hidden="1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0"/>
        <v>0</v>
      </c>
      <c r="AB44" s="49">
        <f>IF(AA44=0,0,LOOKUP(AA44,Bodování!$A$2:$A$101,Bodování!$B$2:$B$101))</f>
        <v>0</v>
      </c>
      <c r="AC44" s="50">
        <f t="shared" si="32"/>
      </c>
      <c r="AD44" s="51">
        <f t="shared" si="33"/>
      </c>
      <c r="AE44" s="36"/>
      <c r="AF44" s="17"/>
      <c r="AG44" s="48">
        <f t="shared" si="34"/>
        <v>0</v>
      </c>
      <c r="AH44" s="48">
        <f t="shared" si="35"/>
        <v>0</v>
      </c>
      <c r="AI44" s="48">
        <f t="shared" si="36"/>
        <v>0</v>
      </c>
      <c r="AJ44" s="48">
        <f t="shared" si="37"/>
        <v>0</v>
      </c>
      <c r="AK44" s="48">
        <f t="shared" si="38"/>
        <v>0</v>
      </c>
      <c r="AL44" s="48">
        <f t="shared" si="39"/>
        <v>0</v>
      </c>
      <c r="AM44" s="48">
        <f t="shared" si="40"/>
        <v>0</v>
      </c>
      <c r="AN44" s="48">
        <f t="shared" si="41"/>
        <v>0</v>
      </c>
      <c r="AO44" s="48">
        <f t="shared" si="42"/>
        <v>0</v>
      </c>
      <c r="AP44" s="48">
        <f t="shared" si="43"/>
        <v>0</v>
      </c>
      <c r="AQ44" s="41">
        <f t="shared" si="44"/>
        <v>0</v>
      </c>
      <c r="AR44" s="41">
        <f t="shared" si="45"/>
        <v>10</v>
      </c>
      <c r="AS44" s="48">
        <f t="shared" si="46"/>
        <v>0</v>
      </c>
      <c r="AT44" s="48">
        <f t="shared" si="47"/>
        <v>0</v>
      </c>
      <c r="AU44" s="48">
        <f t="shared" si="48"/>
        <v>0</v>
      </c>
      <c r="AV44" s="48">
        <f t="shared" si="49"/>
        <v>0</v>
      </c>
      <c r="AW44" s="48">
        <f t="shared" si="50"/>
        <v>0</v>
      </c>
      <c r="AX44" s="48">
        <f t="shared" si="51"/>
        <v>0</v>
      </c>
      <c r="AY44" s="48">
        <f t="shared" si="52"/>
        <v>0</v>
      </c>
      <c r="AZ44" s="48">
        <f t="shared" si="53"/>
        <v>0</v>
      </c>
      <c r="BA44" s="48">
        <f t="shared" si="54"/>
        <v>0</v>
      </c>
      <c r="BB44" s="48">
        <f t="shared" si="55"/>
        <v>0</v>
      </c>
      <c r="BC44" s="41">
        <f t="shared" si="56"/>
        <v>0</v>
      </c>
      <c r="BD44" s="44">
        <f t="shared" si="57"/>
        <v>0</v>
      </c>
      <c r="BE44" s="58">
        <f t="shared" si="58"/>
        <v>0</v>
      </c>
      <c r="BF44" s="58"/>
    </row>
    <row r="45" spans="2:58" s="8" customFormat="1" ht="12.75" hidden="1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0"/>
        <v>0</v>
      </c>
      <c r="AB45" s="49">
        <f>IF(AA45=0,0,LOOKUP(AA45,Bodování!$A$2:$A$101,Bodování!$B$2:$B$101))</f>
        <v>0</v>
      </c>
      <c r="AC45" s="50">
        <f t="shared" si="32"/>
      </c>
      <c r="AD45" s="51">
        <f t="shared" si="33"/>
      </c>
      <c r="AE45" s="36"/>
      <c r="AF45" s="17"/>
      <c r="AG45" s="48">
        <f t="shared" si="34"/>
        <v>0</v>
      </c>
      <c r="AH45" s="48">
        <f t="shared" si="35"/>
        <v>0</v>
      </c>
      <c r="AI45" s="48">
        <f t="shared" si="36"/>
        <v>0</v>
      </c>
      <c r="AJ45" s="48">
        <f t="shared" si="37"/>
        <v>0</v>
      </c>
      <c r="AK45" s="48">
        <f t="shared" si="38"/>
        <v>0</v>
      </c>
      <c r="AL45" s="48">
        <f t="shared" si="39"/>
        <v>0</v>
      </c>
      <c r="AM45" s="48">
        <f t="shared" si="40"/>
        <v>0</v>
      </c>
      <c r="AN45" s="48">
        <f t="shared" si="41"/>
        <v>0</v>
      </c>
      <c r="AO45" s="48">
        <f t="shared" si="42"/>
        <v>0</v>
      </c>
      <c r="AP45" s="48">
        <f t="shared" si="43"/>
        <v>0</v>
      </c>
      <c r="AQ45" s="41">
        <f t="shared" si="44"/>
        <v>0</v>
      </c>
      <c r="AR45" s="41">
        <f t="shared" si="45"/>
        <v>10</v>
      </c>
      <c r="AS45" s="48">
        <f t="shared" si="46"/>
        <v>0</v>
      </c>
      <c r="AT45" s="48">
        <f t="shared" si="47"/>
        <v>0</v>
      </c>
      <c r="AU45" s="48">
        <f t="shared" si="48"/>
        <v>0</v>
      </c>
      <c r="AV45" s="48">
        <f t="shared" si="49"/>
        <v>0</v>
      </c>
      <c r="AW45" s="48">
        <f t="shared" si="50"/>
        <v>0</v>
      </c>
      <c r="AX45" s="48">
        <f t="shared" si="51"/>
        <v>0</v>
      </c>
      <c r="AY45" s="48">
        <f t="shared" si="52"/>
        <v>0</v>
      </c>
      <c r="AZ45" s="48">
        <f t="shared" si="53"/>
        <v>0</v>
      </c>
      <c r="BA45" s="48">
        <f t="shared" si="54"/>
        <v>0</v>
      </c>
      <c r="BB45" s="48">
        <f t="shared" si="55"/>
        <v>0</v>
      </c>
      <c r="BC45" s="41">
        <f t="shared" si="56"/>
        <v>0</v>
      </c>
      <c r="BD45" s="44">
        <f t="shared" si="57"/>
        <v>0</v>
      </c>
      <c r="BE45" s="58">
        <f t="shared" si="58"/>
        <v>0</v>
      </c>
      <c r="BF45" s="58"/>
    </row>
    <row r="46" spans="2:58" s="8" customFormat="1" ht="12.75" hidden="1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0"/>
        <v>0</v>
      </c>
      <c r="AB46" s="49">
        <f>IF(AA46=0,0,LOOKUP(AA46,Bodování!$A$2:$A$101,Bodování!$B$2:$B$101))</f>
        <v>0</v>
      </c>
      <c r="AC46" s="50">
        <f t="shared" si="32"/>
      </c>
      <c r="AD46" s="51">
        <f t="shared" si="33"/>
      </c>
      <c r="AE46" s="36"/>
      <c r="AF46" s="17"/>
      <c r="AG46" s="48">
        <f t="shared" si="34"/>
        <v>0</v>
      </c>
      <c r="AH46" s="48">
        <f t="shared" si="35"/>
        <v>0</v>
      </c>
      <c r="AI46" s="48">
        <f t="shared" si="36"/>
        <v>0</v>
      </c>
      <c r="AJ46" s="48">
        <f t="shared" si="37"/>
        <v>0</v>
      </c>
      <c r="AK46" s="48">
        <f t="shared" si="38"/>
        <v>0</v>
      </c>
      <c r="AL46" s="48">
        <f t="shared" si="39"/>
        <v>0</v>
      </c>
      <c r="AM46" s="48">
        <f t="shared" si="40"/>
        <v>0</v>
      </c>
      <c r="AN46" s="48">
        <f t="shared" si="41"/>
        <v>0</v>
      </c>
      <c r="AO46" s="48">
        <f t="shared" si="42"/>
        <v>0</v>
      </c>
      <c r="AP46" s="48">
        <f t="shared" si="43"/>
        <v>0</v>
      </c>
      <c r="AQ46" s="41">
        <f t="shared" si="44"/>
        <v>0</v>
      </c>
      <c r="AR46" s="41">
        <f t="shared" si="45"/>
        <v>10</v>
      </c>
      <c r="AS46" s="48">
        <f t="shared" si="46"/>
        <v>0</v>
      </c>
      <c r="AT46" s="48">
        <f t="shared" si="47"/>
        <v>0</v>
      </c>
      <c r="AU46" s="48">
        <f t="shared" si="48"/>
        <v>0</v>
      </c>
      <c r="AV46" s="48">
        <f t="shared" si="49"/>
        <v>0</v>
      </c>
      <c r="AW46" s="48">
        <f t="shared" si="50"/>
        <v>0</v>
      </c>
      <c r="AX46" s="48">
        <f t="shared" si="51"/>
        <v>0</v>
      </c>
      <c r="AY46" s="48">
        <f t="shared" si="52"/>
        <v>0</v>
      </c>
      <c r="AZ46" s="48">
        <f t="shared" si="53"/>
        <v>0</v>
      </c>
      <c r="BA46" s="48">
        <f t="shared" si="54"/>
        <v>0</v>
      </c>
      <c r="BB46" s="48">
        <f t="shared" si="55"/>
        <v>0</v>
      </c>
      <c r="BC46" s="41">
        <f t="shared" si="56"/>
        <v>0</v>
      </c>
      <c r="BD46" s="44">
        <f t="shared" si="57"/>
        <v>0</v>
      </c>
      <c r="BE46" s="58">
        <f t="shared" si="58"/>
        <v>0</v>
      </c>
      <c r="BF46" s="58"/>
    </row>
    <row r="47" spans="2:58" s="8" customFormat="1" ht="12.75" hidden="1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0"/>
        <v>0</v>
      </c>
      <c r="AB47" s="49">
        <f>IF(AA47=0,0,LOOKUP(AA47,Bodování!$A$2:$A$101,Bodování!$B$2:$B$101))</f>
        <v>0</v>
      </c>
      <c r="AC47" s="50">
        <f t="shared" si="32"/>
      </c>
      <c r="AD47" s="51">
        <f t="shared" si="33"/>
      </c>
      <c r="AE47" s="36"/>
      <c r="AF47" s="17"/>
      <c r="AG47" s="48">
        <f t="shared" si="34"/>
        <v>0</v>
      </c>
      <c r="AH47" s="48">
        <f t="shared" si="35"/>
        <v>0</v>
      </c>
      <c r="AI47" s="48">
        <f t="shared" si="36"/>
        <v>0</v>
      </c>
      <c r="AJ47" s="48">
        <f t="shared" si="37"/>
        <v>0</v>
      </c>
      <c r="AK47" s="48">
        <f t="shared" si="38"/>
        <v>0</v>
      </c>
      <c r="AL47" s="48">
        <f t="shared" si="39"/>
        <v>0</v>
      </c>
      <c r="AM47" s="48">
        <f t="shared" si="40"/>
        <v>0</v>
      </c>
      <c r="AN47" s="48">
        <f t="shared" si="41"/>
        <v>0</v>
      </c>
      <c r="AO47" s="48">
        <f t="shared" si="42"/>
        <v>0</v>
      </c>
      <c r="AP47" s="48">
        <f t="shared" si="43"/>
        <v>0</v>
      </c>
      <c r="AQ47" s="41">
        <f t="shared" si="44"/>
        <v>0</v>
      </c>
      <c r="AR47" s="41">
        <f t="shared" si="45"/>
        <v>10</v>
      </c>
      <c r="AS47" s="48">
        <f t="shared" si="46"/>
        <v>0</v>
      </c>
      <c r="AT47" s="48">
        <f t="shared" si="47"/>
        <v>0</v>
      </c>
      <c r="AU47" s="48">
        <f t="shared" si="48"/>
        <v>0</v>
      </c>
      <c r="AV47" s="48">
        <f t="shared" si="49"/>
        <v>0</v>
      </c>
      <c r="AW47" s="48">
        <f t="shared" si="50"/>
        <v>0</v>
      </c>
      <c r="AX47" s="48">
        <f t="shared" si="51"/>
        <v>0</v>
      </c>
      <c r="AY47" s="48">
        <f t="shared" si="52"/>
        <v>0</v>
      </c>
      <c r="AZ47" s="48">
        <f t="shared" si="53"/>
        <v>0</v>
      </c>
      <c r="BA47" s="48">
        <f t="shared" si="54"/>
        <v>0</v>
      </c>
      <c r="BB47" s="48">
        <f t="shared" si="55"/>
        <v>0</v>
      </c>
      <c r="BC47" s="41">
        <f t="shared" si="56"/>
        <v>0</v>
      </c>
      <c r="BD47" s="44">
        <f t="shared" si="57"/>
        <v>0</v>
      </c>
      <c r="BE47" s="58">
        <f t="shared" si="58"/>
        <v>0</v>
      </c>
      <c r="BF47" s="58"/>
    </row>
    <row r="48" spans="2:58" s="8" customFormat="1" ht="12.75" hidden="1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0"/>
        <v>0</v>
      </c>
      <c r="AB48" s="49">
        <f>IF(AA48=0,0,LOOKUP(AA48,Bodování!$A$2:$A$101,Bodování!$B$2:$B$101))</f>
        <v>0</v>
      </c>
      <c r="AC48" s="50">
        <f t="shared" si="32"/>
      </c>
      <c r="AD48" s="51">
        <f t="shared" si="33"/>
      </c>
      <c r="AE48" s="36"/>
      <c r="AF48" s="17"/>
      <c r="AG48" s="48">
        <f t="shared" si="34"/>
        <v>0</v>
      </c>
      <c r="AH48" s="48">
        <f t="shared" si="35"/>
        <v>0</v>
      </c>
      <c r="AI48" s="48">
        <f t="shared" si="36"/>
        <v>0</v>
      </c>
      <c r="AJ48" s="48">
        <f t="shared" si="37"/>
        <v>0</v>
      </c>
      <c r="AK48" s="48">
        <f t="shared" si="38"/>
        <v>0</v>
      </c>
      <c r="AL48" s="48">
        <f t="shared" si="39"/>
        <v>0</v>
      </c>
      <c r="AM48" s="48">
        <f t="shared" si="40"/>
        <v>0</v>
      </c>
      <c r="AN48" s="48">
        <f t="shared" si="41"/>
        <v>0</v>
      </c>
      <c r="AO48" s="48">
        <f t="shared" si="42"/>
        <v>0</v>
      </c>
      <c r="AP48" s="48">
        <f t="shared" si="43"/>
        <v>0</v>
      </c>
      <c r="AQ48" s="41">
        <f t="shared" si="44"/>
        <v>0</v>
      </c>
      <c r="AR48" s="41">
        <f t="shared" si="45"/>
        <v>10</v>
      </c>
      <c r="AS48" s="48">
        <f t="shared" si="46"/>
        <v>0</v>
      </c>
      <c r="AT48" s="48">
        <f t="shared" si="47"/>
        <v>0</v>
      </c>
      <c r="AU48" s="48">
        <f t="shared" si="48"/>
        <v>0</v>
      </c>
      <c r="AV48" s="48">
        <f t="shared" si="49"/>
        <v>0</v>
      </c>
      <c r="AW48" s="48">
        <f t="shared" si="50"/>
        <v>0</v>
      </c>
      <c r="AX48" s="48">
        <f t="shared" si="51"/>
        <v>0</v>
      </c>
      <c r="AY48" s="48">
        <f t="shared" si="52"/>
        <v>0</v>
      </c>
      <c r="AZ48" s="48">
        <f t="shared" si="53"/>
        <v>0</v>
      </c>
      <c r="BA48" s="48">
        <f t="shared" si="54"/>
        <v>0</v>
      </c>
      <c r="BB48" s="48">
        <f t="shared" si="55"/>
        <v>0</v>
      </c>
      <c r="BC48" s="41">
        <f t="shared" si="56"/>
        <v>0</v>
      </c>
      <c r="BD48" s="44">
        <f t="shared" si="57"/>
        <v>0</v>
      </c>
      <c r="BE48" s="58">
        <f t="shared" si="58"/>
        <v>0</v>
      </c>
      <c r="BF48" s="58"/>
    </row>
    <row r="49" spans="2:58" s="8" customFormat="1" ht="12.75" hidden="1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0"/>
        <v>0</v>
      </c>
      <c r="AB49" s="49">
        <f>IF(AA49=0,0,LOOKUP(AA49,Bodování!$A$2:$A$101,Bodování!$B$2:$B$101))</f>
        <v>0</v>
      </c>
      <c r="AC49" s="50">
        <f t="shared" si="32"/>
      </c>
      <c r="AD49" s="51">
        <f t="shared" si="33"/>
      </c>
      <c r="AE49" s="36"/>
      <c r="AF49" s="17"/>
      <c r="AG49" s="48">
        <f t="shared" si="34"/>
        <v>0</v>
      </c>
      <c r="AH49" s="48">
        <f t="shared" si="35"/>
        <v>0</v>
      </c>
      <c r="AI49" s="48">
        <f t="shared" si="36"/>
        <v>0</v>
      </c>
      <c r="AJ49" s="48">
        <f t="shared" si="37"/>
        <v>0</v>
      </c>
      <c r="AK49" s="48">
        <f t="shared" si="38"/>
        <v>0</v>
      </c>
      <c r="AL49" s="48">
        <f t="shared" si="39"/>
        <v>0</v>
      </c>
      <c r="AM49" s="48">
        <f t="shared" si="40"/>
        <v>0</v>
      </c>
      <c r="AN49" s="48">
        <f t="shared" si="41"/>
        <v>0</v>
      </c>
      <c r="AO49" s="48">
        <f t="shared" si="42"/>
        <v>0</v>
      </c>
      <c r="AP49" s="48">
        <f t="shared" si="43"/>
        <v>0</v>
      </c>
      <c r="AQ49" s="41">
        <f t="shared" si="44"/>
        <v>0</v>
      </c>
      <c r="AR49" s="41">
        <f t="shared" si="45"/>
        <v>10</v>
      </c>
      <c r="AS49" s="48">
        <f t="shared" si="46"/>
        <v>0</v>
      </c>
      <c r="AT49" s="48">
        <f t="shared" si="47"/>
        <v>0</v>
      </c>
      <c r="AU49" s="48">
        <f t="shared" si="48"/>
        <v>0</v>
      </c>
      <c r="AV49" s="48">
        <f t="shared" si="49"/>
        <v>0</v>
      </c>
      <c r="AW49" s="48">
        <f t="shared" si="50"/>
        <v>0</v>
      </c>
      <c r="AX49" s="48">
        <f t="shared" si="51"/>
        <v>0</v>
      </c>
      <c r="AY49" s="48">
        <f t="shared" si="52"/>
        <v>0</v>
      </c>
      <c r="AZ49" s="48">
        <f t="shared" si="53"/>
        <v>0</v>
      </c>
      <c r="BA49" s="48">
        <f t="shared" si="54"/>
        <v>0</v>
      </c>
      <c r="BB49" s="48">
        <f t="shared" si="55"/>
        <v>0</v>
      </c>
      <c r="BC49" s="41">
        <f t="shared" si="56"/>
        <v>0</v>
      </c>
      <c r="BD49" s="44">
        <f t="shared" si="57"/>
        <v>0</v>
      </c>
      <c r="BE49" s="58">
        <f t="shared" si="58"/>
        <v>0</v>
      </c>
      <c r="BF49" s="58"/>
    </row>
    <row r="50" spans="2:58" s="8" customFormat="1" ht="12.75" hidden="1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0"/>
        <v>0</v>
      </c>
      <c r="AB50" s="49">
        <f>IF(AA50=0,0,LOOKUP(AA50,Bodování!$A$2:$A$101,Bodování!$B$2:$B$101))</f>
        <v>0</v>
      </c>
      <c r="AC50" s="50">
        <f t="shared" si="32"/>
      </c>
      <c r="AD50" s="51">
        <f t="shared" si="33"/>
      </c>
      <c r="AE50" s="36"/>
      <c r="AF50" s="17"/>
      <c r="AG50" s="48">
        <f t="shared" si="34"/>
        <v>0</v>
      </c>
      <c r="AH50" s="48">
        <f t="shared" si="35"/>
        <v>0</v>
      </c>
      <c r="AI50" s="48">
        <f t="shared" si="36"/>
        <v>0</v>
      </c>
      <c r="AJ50" s="48">
        <f t="shared" si="37"/>
        <v>0</v>
      </c>
      <c r="AK50" s="48">
        <f t="shared" si="38"/>
        <v>0</v>
      </c>
      <c r="AL50" s="48">
        <f t="shared" si="39"/>
        <v>0</v>
      </c>
      <c r="AM50" s="48">
        <f t="shared" si="40"/>
        <v>0</v>
      </c>
      <c r="AN50" s="48">
        <f t="shared" si="41"/>
        <v>0</v>
      </c>
      <c r="AO50" s="48">
        <f t="shared" si="42"/>
        <v>0</v>
      </c>
      <c r="AP50" s="48">
        <f t="shared" si="43"/>
        <v>0</v>
      </c>
      <c r="AQ50" s="41">
        <f t="shared" si="44"/>
        <v>0</v>
      </c>
      <c r="AR50" s="41">
        <f t="shared" si="45"/>
        <v>10</v>
      </c>
      <c r="AS50" s="48">
        <f t="shared" si="46"/>
        <v>0</v>
      </c>
      <c r="AT50" s="48">
        <f t="shared" si="47"/>
        <v>0</v>
      </c>
      <c r="AU50" s="48">
        <f t="shared" si="48"/>
        <v>0</v>
      </c>
      <c r="AV50" s="48">
        <f t="shared" si="49"/>
        <v>0</v>
      </c>
      <c r="AW50" s="48">
        <f t="shared" si="50"/>
        <v>0</v>
      </c>
      <c r="AX50" s="48">
        <f t="shared" si="51"/>
        <v>0</v>
      </c>
      <c r="AY50" s="48">
        <f t="shared" si="52"/>
        <v>0</v>
      </c>
      <c r="AZ50" s="48">
        <f t="shared" si="53"/>
        <v>0</v>
      </c>
      <c r="BA50" s="48">
        <f t="shared" si="54"/>
        <v>0</v>
      </c>
      <c r="BB50" s="48">
        <f t="shared" si="55"/>
        <v>0</v>
      </c>
      <c r="BC50" s="41">
        <f t="shared" si="56"/>
        <v>0</v>
      </c>
      <c r="BD50" s="44">
        <f t="shared" si="57"/>
        <v>0</v>
      </c>
      <c r="BE50" s="58">
        <f t="shared" si="58"/>
        <v>0</v>
      </c>
      <c r="BF50" s="58"/>
    </row>
    <row r="51" spans="2:58" s="8" customFormat="1" ht="12.75" hidden="1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0"/>
        <v>0</v>
      </c>
      <c r="AB51" s="49">
        <f>IF(AA51=0,0,LOOKUP(AA51,Bodování!$A$2:$A$101,Bodování!$B$2:$B$101))</f>
        <v>0</v>
      </c>
      <c r="AC51" s="50">
        <f t="shared" si="32"/>
      </c>
      <c r="AD51" s="51">
        <f t="shared" si="33"/>
      </c>
      <c r="AE51" s="36"/>
      <c r="AF51" s="17"/>
      <c r="AG51" s="48">
        <f t="shared" si="34"/>
        <v>0</v>
      </c>
      <c r="AH51" s="48">
        <f t="shared" si="35"/>
        <v>0</v>
      </c>
      <c r="AI51" s="48">
        <f t="shared" si="36"/>
        <v>0</v>
      </c>
      <c r="AJ51" s="48">
        <f t="shared" si="37"/>
        <v>0</v>
      </c>
      <c r="AK51" s="48">
        <f t="shared" si="38"/>
        <v>0</v>
      </c>
      <c r="AL51" s="48">
        <f t="shared" si="39"/>
        <v>0</v>
      </c>
      <c r="AM51" s="48">
        <f t="shared" si="40"/>
        <v>0</v>
      </c>
      <c r="AN51" s="48">
        <f t="shared" si="41"/>
        <v>0</v>
      </c>
      <c r="AO51" s="48">
        <f t="shared" si="42"/>
        <v>0</v>
      </c>
      <c r="AP51" s="48">
        <f t="shared" si="43"/>
        <v>0</v>
      </c>
      <c r="AQ51" s="41">
        <f t="shared" si="44"/>
        <v>0</v>
      </c>
      <c r="AR51" s="41">
        <f t="shared" si="45"/>
        <v>10</v>
      </c>
      <c r="AS51" s="48">
        <f t="shared" si="46"/>
        <v>0</v>
      </c>
      <c r="AT51" s="48">
        <f t="shared" si="47"/>
        <v>0</v>
      </c>
      <c r="AU51" s="48">
        <f t="shared" si="48"/>
        <v>0</v>
      </c>
      <c r="AV51" s="48">
        <f t="shared" si="49"/>
        <v>0</v>
      </c>
      <c r="AW51" s="48">
        <f t="shared" si="50"/>
        <v>0</v>
      </c>
      <c r="AX51" s="48">
        <f t="shared" si="51"/>
        <v>0</v>
      </c>
      <c r="AY51" s="48">
        <f t="shared" si="52"/>
        <v>0</v>
      </c>
      <c r="AZ51" s="48">
        <f t="shared" si="53"/>
        <v>0</v>
      </c>
      <c r="BA51" s="48">
        <f t="shared" si="54"/>
        <v>0</v>
      </c>
      <c r="BB51" s="48">
        <f t="shared" si="55"/>
        <v>0</v>
      </c>
      <c r="BC51" s="41">
        <f t="shared" si="56"/>
        <v>0</v>
      </c>
      <c r="BD51" s="44">
        <f t="shared" si="57"/>
        <v>0</v>
      </c>
      <c r="BE51" s="58">
        <f t="shared" si="58"/>
        <v>0</v>
      </c>
      <c r="BF51" s="58"/>
    </row>
    <row r="52" spans="2:58" s="8" customFormat="1" ht="12.75" hidden="1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0"/>
        <v>0</v>
      </c>
      <c r="AB52" s="49">
        <f>IF(AA52=0,0,LOOKUP(AA52,Bodování!$A$2:$A$101,Bodování!$B$2:$B$101))</f>
        <v>0</v>
      </c>
      <c r="AC52" s="50">
        <f t="shared" si="32"/>
      </c>
      <c r="AD52" s="51">
        <f t="shared" si="33"/>
      </c>
      <c r="AE52" s="36"/>
      <c r="AF52" s="17"/>
      <c r="AG52" s="48">
        <f t="shared" si="34"/>
        <v>0</v>
      </c>
      <c r="AH52" s="48">
        <f t="shared" si="35"/>
        <v>0</v>
      </c>
      <c r="AI52" s="48">
        <f t="shared" si="36"/>
        <v>0</v>
      </c>
      <c r="AJ52" s="48">
        <f t="shared" si="37"/>
        <v>0</v>
      </c>
      <c r="AK52" s="48">
        <f t="shared" si="38"/>
        <v>0</v>
      </c>
      <c r="AL52" s="48">
        <f t="shared" si="39"/>
        <v>0</v>
      </c>
      <c r="AM52" s="48">
        <f t="shared" si="40"/>
        <v>0</v>
      </c>
      <c r="AN52" s="48">
        <f t="shared" si="41"/>
        <v>0</v>
      </c>
      <c r="AO52" s="48">
        <f t="shared" si="42"/>
        <v>0</v>
      </c>
      <c r="AP52" s="48">
        <f t="shared" si="43"/>
        <v>0</v>
      </c>
      <c r="AQ52" s="41">
        <f t="shared" si="44"/>
        <v>0</v>
      </c>
      <c r="AR52" s="41">
        <f t="shared" si="45"/>
        <v>10</v>
      </c>
      <c r="AS52" s="48">
        <f t="shared" si="46"/>
        <v>0</v>
      </c>
      <c r="AT52" s="48">
        <f t="shared" si="47"/>
        <v>0</v>
      </c>
      <c r="AU52" s="48">
        <f t="shared" si="48"/>
        <v>0</v>
      </c>
      <c r="AV52" s="48">
        <f t="shared" si="49"/>
        <v>0</v>
      </c>
      <c r="AW52" s="48">
        <f t="shared" si="50"/>
        <v>0</v>
      </c>
      <c r="AX52" s="48">
        <f t="shared" si="51"/>
        <v>0</v>
      </c>
      <c r="AY52" s="48">
        <f t="shared" si="52"/>
        <v>0</v>
      </c>
      <c r="AZ52" s="48">
        <f t="shared" si="53"/>
        <v>0</v>
      </c>
      <c r="BA52" s="48">
        <f t="shared" si="54"/>
        <v>0</v>
      </c>
      <c r="BB52" s="48">
        <f t="shared" si="55"/>
        <v>0</v>
      </c>
      <c r="BC52" s="41">
        <f t="shared" si="56"/>
        <v>0</v>
      </c>
      <c r="BD52" s="44">
        <f t="shared" si="57"/>
        <v>0</v>
      </c>
      <c r="BE52" s="58">
        <f t="shared" si="58"/>
        <v>0</v>
      </c>
      <c r="BF52" s="58"/>
    </row>
    <row r="53" spans="2:58" s="8" customFormat="1" ht="12.75" hidden="1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0"/>
        <v>0</v>
      </c>
      <c r="AB53" s="49">
        <f>IF(AA53=0,0,LOOKUP(AA53,Bodování!$A$2:$A$101,Bodování!$B$2:$B$101))</f>
        <v>0</v>
      </c>
      <c r="AC53" s="50">
        <f t="shared" si="32"/>
      </c>
      <c r="AD53" s="51">
        <f t="shared" si="33"/>
      </c>
      <c r="AE53" s="36"/>
      <c r="AF53" s="17"/>
      <c r="AG53" s="48">
        <f t="shared" si="34"/>
        <v>0</v>
      </c>
      <c r="AH53" s="48">
        <f t="shared" si="35"/>
        <v>0</v>
      </c>
      <c r="AI53" s="48">
        <f t="shared" si="36"/>
        <v>0</v>
      </c>
      <c r="AJ53" s="48">
        <f t="shared" si="37"/>
        <v>0</v>
      </c>
      <c r="AK53" s="48">
        <f t="shared" si="38"/>
        <v>0</v>
      </c>
      <c r="AL53" s="48">
        <f t="shared" si="39"/>
        <v>0</v>
      </c>
      <c r="AM53" s="48">
        <f t="shared" si="40"/>
        <v>0</v>
      </c>
      <c r="AN53" s="48">
        <f t="shared" si="41"/>
        <v>0</v>
      </c>
      <c r="AO53" s="48">
        <f t="shared" si="42"/>
        <v>0</v>
      </c>
      <c r="AP53" s="48">
        <f t="shared" si="43"/>
        <v>0</v>
      </c>
      <c r="AQ53" s="41">
        <f t="shared" si="44"/>
        <v>0</v>
      </c>
      <c r="AR53" s="41">
        <f t="shared" si="45"/>
        <v>10</v>
      </c>
      <c r="AS53" s="48">
        <f t="shared" si="46"/>
        <v>0</v>
      </c>
      <c r="AT53" s="48">
        <f t="shared" si="47"/>
        <v>0</v>
      </c>
      <c r="AU53" s="48">
        <f t="shared" si="48"/>
        <v>0</v>
      </c>
      <c r="AV53" s="48">
        <f t="shared" si="49"/>
        <v>0</v>
      </c>
      <c r="AW53" s="48">
        <f t="shared" si="50"/>
        <v>0</v>
      </c>
      <c r="AX53" s="48">
        <f t="shared" si="51"/>
        <v>0</v>
      </c>
      <c r="AY53" s="48">
        <f t="shared" si="52"/>
        <v>0</v>
      </c>
      <c r="AZ53" s="48">
        <f t="shared" si="53"/>
        <v>0</v>
      </c>
      <c r="BA53" s="48">
        <f t="shared" si="54"/>
        <v>0</v>
      </c>
      <c r="BB53" s="48">
        <f t="shared" si="55"/>
        <v>0</v>
      </c>
      <c r="BC53" s="41">
        <f t="shared" si="56"/>
        <v>0</v>
      </c>
      <c r="BD53" s="44">
        <f t="shared" si="57"/>
        <v>0</v>
      </c>
      <c r="BE53" s="58">
        <f t="shared" si="58"/>
        <v>0</v>
      </c>
      <c r="BF53" s="58"/>
    </row>
    <row r="54" spans="2:58" s="8" customFormat="1" ht="12.75" hidden="1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0"/>
        <v>0</v>
      </c>
      <c r="AB54" s="49">
        <f>IF(AA54=0,0,LOOKUP(AA54,Bodování!$A$2:$A$101,Bodování!$B$2:$B$101))</f>
        <v>0</v>
      </c>
      <c r="AC54" s="50">
        <f t="shared" si="32"/>
      </c>
      <c r="AD54" s="51">
        <f t="shared" si="33"/>
      </c>
      <c r="AE54" s="36"/>
      <c r="AF54" s="17"/>
      <c r="AG54" s="48">
        <f t="shared" si="34"/>
        <v>0</v>
      </c>
      <c r="AH54" s="48">
        <f t="shared" si="35"/>
        <v>0</v>
      </c>
      <c r="AI54" s="48">
        <f t="shared" si="36"/>
        <v>0</v>
      </c>
      <c r="AJ54" s="48">
        <f t="shared" si="37"/>
        <v>0</v>
      </c>
      <c r="AK54" s="48">
        <f t="shared" si="38"/>
        <v>0</v>
      </c>
      <c r="AL54" s="48">
        <f t="shared" si="39"/>
        <v>0</v>
      </c>
      <c r="AM54" s="48">
        <f t="shared" si="40"/>
        <v>0</v>
      </c>
      <c r="AN54" s="48">
        <f t="shared" si="41"/>
        <v>0</v>
      </c>
      <c r="AO54" s="48">
        <f t="shared" si="42"/>
        <v>0</v>
      </c>
      <c r="AP54" s="48">
        <f t="shared" si="43"/>
        <v>0</v>
      </c>
      <c r="AQ54" s="41">
        <f t="shared" si="44"/>
        <v>0</v>
      </c>
      <c r="AR54" s="41">
        <f t="shared" si="45"/>
        <v>10</v>
      </c>
      <c r="AS54" s="48">
        <f t="shared" si="46"/>
        <v>0</v>
      </c>
      <c r="AT54" s="48">
        <f t="shared" si="47"/>
        <v>0</v>
      </c>
      <c r="AU54" s="48">
        <f t="shared" si="48"/>
        <v>0</v>
      </c>
      <c r="AV54" s="48">
        <f t="shared" si="49"/>
        <v>0</v>
      </c>
      <c r="AW54" s="48">
        <f t="shared" si="50"/>
        <v>0</v>
      </c>
      <c r="AX54" s="48">
        <f t="shared" si="51"/>
        <v>0</v>
      </c>
      <c r="AY54" s="48">
        <f t="shared" si="52"/>
        <v>0</v>
      </c>
      <c r="AZ54" s="48">
        <f t="shared" si="53"/>
        <v>0</v>
      </c>
      <c r="BA54" s="48">
        <f t="shared" si="54"/>
        <v>0</v>
      </c>
      <c r="BB54" s="48">
        <f t="shared" si="55"/>
        <v>0</v>
      </c>
      <c r="BC54" s="41">
        <f t="shared" si="56"/>
        <v>0</v>
      </c>
      <c r="BD54" s="44">
        <f t="shared" si="57"/>
        <v>0</v>
      </c>
      <c r="BE54" s="58">
        <f t="shared" si="58"/>
        <v>0</v>
      </c>
      <c r="BF54" s="58"/>
    </row>
    <row r="55" spans="2:58" s="8" customFormat="1" ht="12.75" hidden="1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0"/>
        <v>0</v>
      </c>
      <c r="AB55" s="49">
        <f>IF(AA55=0,0,LOOKUP(AA55,Bodování!$A$2:$A$101,Bodování!$B$2:$B$101))</f>
        <v>0</v>
      </c>
      <c r="AC55" s="50">
        <f t="shared" si="32"/>
      </c>
      <c r="AD55" s="51">
        <f t="shared" si="33"/>
      </c>
      <c r="AE55" s="36"/>
      <c r="AF55" s="17"/>
      <c r="AG55" s="48">
        <f t="shared" si="34"/>
        <v>0</v>
      </c>
      <c r="AH55" s="48">
        <f t="shared" si="35"/>
        <v>0</v>
      </c>
      <c r="AI55" s="48">
        <f t="shared" si="36"/>
        <v>0</v>
      </c>
      <c r="AJ55" s="48">
        <f t="shared" si="37"/>
        <v>0</v>
      </c>
      <c r="AK55" s="48">
        <f t="shared" si="38"/>
        <v>0</v>
      </c>
      <c r="AL55" s="48">
        <f t="shared" si="39"/>
        <v>0</v>
      </c>
      <c r="AM55" s="48">
        <f t="shared" si="40"/>
        <v>0</v>
      </c>
      <c r="AN55" s="48">
        <f t="shared" si="41"/>
        <v>0</v>
      </c>
      <c r="AO55" s="48">
        <f t="shared" si="42"/>
        <v>0</v>
      </c>
      <c r="AP55" s="48">
        <f t="shared" si="43"/>
        <v>0</v>
      </c>
      <c r="AQ55" s="41">
        <f t="shared" si="44"/>
        <v>0</v>
      </c>
      <c r="AR55" s="41">
        <f t="shared" si="45"/>
        <v>10</v>
      </c>
      <c r="AS55" s="48">
        <f t="shared" si="46"/>
        <v>0</v>
      </c>
      <c r="AT55" s="48">
        <f t="shared" si="47"/>
        <v>0</v>
      </c>
      <c r="AU55" s="48">
        <f t="shared" si="48"/>
        <v>0</v>
      </c>
      <c r="AV55" s="48">
        <f t="shared" si="49"/>
        <v>0</v>
      </c>
      <c r="AW55" s="48">
        <f t="shared" si="50"/>
        <v>0</v>
      </c>
      <c r="AX55" s="48">
        <f t="shared" si="51"/>
        <v>0</v>
      </c>
      <c r="AY55" s="48">
        <f t="shared" si="52"/>
        <v>0</v>
      </c>
      <c r="AZ55" s="48">
        <f t="shared" si="53"/>
        <v>0</v>
      </c>
      <c r="BA55" s="48">
        <f t="shared" si="54"/>
        <v>0</v>
      </c>
      <c r="BB55" s="48">
        <f t="shared" si="55"/>
        <v>0</v>
      </c>
      <c r="BC55" s="41">
        <f t="shared" si="56"/>
        <v>0</v>
      </c>
      <c r="BD55" s="44">
        <f t="shared" si="57"/>
        <v>0</v>
      </c>
      <c r="BE55" s="58">
        <f t="shared" si="58"/>
        <v>0</v>
      </c>
      <c r="BF55" s="58"/>
    </row>
    <row r="56" spans="2:58" s="8" customFormat="1" ht="12.75" hidden="1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0"/>
        <v>0</v>
      </c>
      <c r="AB56" s="49">
        <f>IF(AA56=0,0,LOOKUP(AA56,Bodování!$A$2:$A$101,Bodování!$B$2:$B$101))</f>
        <v>0</v>
      </c>
      <c r="AC56" s="50">
        <f t="shared" si="32"/>
      </c>
      <c r="AD56" s="51">
        <f t="shared" si="33"/>
      </c>
      <c r="AE56" s="36"/>
      <c r="AF56" s="17"/>
      <c r="AG56" s="48">
        <f t="shared" si="34"/>
        <v>0</v>
      </c>
      <c r="AH56" s="48">
        <f t="shared" si="35"/>
        <v>0</v>
      </c>
      <c r="AI56" s="48">
        <f t="shared" si="36"/>
        <v>0</v>
      </c>
      <c r="AJ56" s="48">
        <f t="shared" si="37"/>
        <v>0</v>
      </c>
      <c r="AK56" s="48">
        <f t="shared" si="38"/>
        <v>0</v>
      </c>
      <c r="AL56" s="48">
        <f t="shared" si="39"/>
        <v>0</v>
      </c>
      <c r="AM56" s="48">
        <f t="shared" si="40"/>
        <v>0</v>
      </c>
      <c r="AN56" s="48">
        <f t="shared" si="41"/>
        <v>0</v>
      </c>
      <c r="AO56" s="48">
        <f t="shared" si="42"/>
        <v>0</v>
      </c>
      <c r="AP56" s="48">
        <f t="shared" si="43"/>
        <v>0</v>
      </c>
      <c r="AQ56" s="41">
        <f t="shared" si="44"/>
        <v>0</v>
      </c>
      <c r="AR56" s="41">
        <f t="shared" si="45"/>
        <v>10</v>
      </c>
      <c r="AS56" s="48">
        <f t="shared" si="46"/>
        <v>0</v>
      </c>
      <c r="AT56" s="48">
        <f t="shared" si="47"/>
        <v>0</v>
      </c>
      <c r="AU56" s="48">
        <f t="shared" si="48"/>
        <v>0</v>
      </c>
      <c r="AV56" s="48">
        <f t="shared" si="49"/>
        <v>0</v>
      </c>
      <c r="AW56" s="48">
        <f t="shared" si="50"/>
        <v>0</v>
      </c>
      <c r="AX56" s="48">
        <f t="shared" si="51"/>
        <v>0</v>
      </c>
      <c r="AY56" s="48">
        <f t="shared" si="52"/>
        <v>0</v>
      </c>
      <c r="AZ56" s="48">
        <f t="shared" si="53"/>
        <v>0</v>
      </c>
      <c r="BA56" s="48">
        <f t="shared" si="54"/>
        <v>0</v>
      </c>
      <c r="BB56" s="48">
        <f t="shared" si="55"/>
        <v>0</v>
      </c>
      <c r="BC56" s="41">
        <f t="shared" si="56"/>
        <v>0</v>
      </c>
      <c r="BD56" s="44">
        <f t="shared" si="57"/>
        <v>0</v>
      </c>
      <c r="BE56" s="58">
        <f t="shared" si="58"/>
        <v>0</v>
      </c>
      <c r="BF56" s="58"/>
    </row>
    <row r="57" spans="2:58" s="8" customFormat="1" ht="12.75" hidden="1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0"/>
        <v>0</v>
      </c>
      <c r="AB57" s="49">
        <f>IF(AA57=0,0,LOOKUP(AA57,Bodování!$A$2:$A$101,Bodování!$B$2:$B$101))</f>
        <v>0</v>
      </c>
      <c r="AC57" s="50">
        <f t="shared" si="32"/>
      </c>
      <c r="AD57" s="51">
        <f t="shared" si="33"/>
      </c>
      <c r="AE57" s="36"/>
      <c r="AF57" s="17"/>
      <c r="AG57" s="48">
        <f t="shared" si="34"/>
        <v>0</v>
      </c>
      <c r="AH57" s="48">
        <f t="shared" si="35"/>
        <v>0</v>
      </c>
      <c r="AI57" s="48">
        <f t="shared" si="36"/>
        <v>0</v>
      </c>
      <c r="AJ57" s="48">
        <f t="shared" si="37"/>
        <v>0</v>
      </c>
      <c r="AK57" s="48">
        <f t="shared" si="38"/>
        <v>0</v>
      </c>
      <c r="AL57" s="48">
        <f t="shared" si="39"/>
        <v>0</v>
      </c>
      <c r="AM57" s="48">
        <f t="shared" si="40"/>
        <v>0</v>
      </c>
      <c r="AN57" s="48">
        <f t="shared" si="41"/>
        <v>0</v>
      </c>
      <c r="AO57" s="48">
        <f t="shared" si="42"/>
        <v>0</v>
      </c>
      <c r="AP57" s="48">
        <f t="shared" si="43"/>
        <v>0</v>
      </c>
      <c r="AQ57" s="41">
        <f t="shared" si="44"/>
        <v>0</v>
      </c>
      <c r="AR57" s="41">
        <f t="shared" si="45"/>
        <v>10</v>
      </c>
      <c r="AS57" s="48">
        <f t="shared" si="46"/>
        <v>0</v>
      </c>
      <c r="AT57" s="48">
        <f t="shared" si="47"/>
        <v>0</v>
      </c>
      <c r="AU57" s="48">
        <f t="shared" si="48"/>
        <v>0</v>
      </c>
      <c r="AV57" s="48">
        <f t="shared" si="49"/>
        <v>0</v>
      </c>
      <c r="AW57" s="48">
        <f t="shared" si="50"/>
        <v>0</v>
      </c>
      <c r="AX57" s="48">
        <f t="shared" si="51"/>
        <v>0</v>
      </c>
      <c r="AY57" s="48">
        <f t="shared" si="52"/>
        <v>0</v>
      </c>
      <c r="AZ57" s="48">
        <f t="shared" si="53"/>
        <v>0</v>
      </c>
      <c r="BA57" s="48">
        <f t="shared" si="54"/>
        <v>0</v>
      </c>
      <c r="BB57" s="48">
        <f t="shared" si="55"/>
        <v>0</v>
      </c>
      <c r="BC57" s="41">
        <f t="shared" si="56"/>
        <v>0</v>
      </c>
      <c r="BD57" s="44">
        <f t="shared" si="57"/>
        <v>0</v>
      </c>
      <c r="BE57" s="58">
        <f t="shared" si="58"/>
        <v>0</v>
      </c>
      <c r="BF57" s="58"/>
    </row>
    <row r="58" spans="2:58" s="8" customFormat="1" ht="12.75" hidden="1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0"/>
        <v>0</v>
      </c>
      <c r="AB58" s="49">
        <f>IF(AA58=0,0,LOOKUP(AA58,Bodování!$A$2:$A$101,Bodování!$B$2:$B$101))</f>
        <v>0</v>
      </c>
      <c r="AC58" s="50">
        <f t="shared" si="32"/>
      </c>
      <c r="AD58" s="51">
        <f t="shared" si="33"/>
      </c>
      <c r="AE58" s="36"/>
      <c r="AF58" s="17"/>
      <c r="AG58" s="48">
        <f t="shared" si="34"/>
        <v>0</v>
      </c>
      <c r="AH58" s="48">
        <f t="shared" si="35"/>
        <v>0</v>
      </c>
      <c r="AI58" s="48">
        <f t="shared" si="36"/>
        <v>0</v>
      </c>
      <c r="AJ58" s="48">
        <f t="shared" si="37"/>
        <v>0</v>
      </c>
      <c r="AK58" s="48">
        <f t="shared" si="38"/>
        <v>0</v>
      </c>
      <c r="AL58" s="48">
        <f t="shared" si="39"/>
        <v>0</v>
      </c>
      <c r="AM58" s="48">
        <f t="shared" si="40"/>
        <v>0</v>
      </c>
      <c r="AN58" s="48">
        <f t="shared" si="41"/>
        <v>0</v>
      </c>
      <c r="AO58" s="48">
        <f t="shared" si="42"/>
        <v>0</v>
      </c>
      <c r="AP58" s="48">
        <f t="shared" si="43"/>
        <v>0</v>
      </c>
      <c r="AQ58" s="41">
        <f t="shared" si="44"/>
        <v>0</v>
      </c>
      <c r="AR58" s="41">
        <f t="shared" si="45"/>
        <v>10</v>
      </c>
      <c r="AS58" s="48">
        <f t="shared" si="46"/>
        <v>0</v>
      </c>
      <c r="AT58" s="48">
        <f t="shared" si="47"/>
        <v>0</v>
      </c>
      <c r="AU58" s="48">
        <f t="shared" si="48"/>
        <v>0</v>
      </c>
      <c r="AV58" s="48">
        <f t="shared" si="49"/>
        <v>0</v>
      </c>
      <c r="AW58" s="48">
        <f t="shared" si="50"/>
        <v>0</v>
      </c>
      <c r="AX58" s="48">
        <f t="shared" si="51"/>
        <v>0</v>
      </c>
      <c r="AY58" s="48">
        <f t="shared" si="52"/>
        <v>0</v>
      </c>
      <c r="AZ58" s="48">
        <f t="shared" si="53"/>
        <v>0</v>
      </c>
      <c r="BA58" s="48">
        <f t="shared" si="54"/>
        <v>0</v>
      </c>
      <c r="BB58" s="48">
        <f t="shared" si="55"/>
        <v>0</v>
      </c>
      <c r="BC58" s="41">
        <f t="shared" si="56"/>
        <v>0</v>
      </c>
      <c r="BD58" s="44">
        <f t="shared" si="57"/>
        <v>0</v>
      </c>
      <c r="BE58" s="58">
        <f t="shared" si="58"/>
        <v>0</v>
      </c>
      <c r="BF58" s="58"/>
    </row>
    <row r="59" spans="2:58" s="8" customFormat="1" ht="12.75" hidden="1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0"/>
        <v>0</v>
      </c>
      <c r="AB59" s="49">
        <f>IF(AA59=0,0,LOOKUP(AA59,Bodování!$A$2:$A$101,Bodování!$B$2:$B$101))</f>
        <v>0</v>
      </c>
      <c r="AC59" s="50">
        <f t="shared" si="32"/>
      </c>
      <c r="AD59" s="51">
        <f t="shared" si="33"/>
      </c>
      <c r="AE59" s="36"/>
      <c r="AF59" s="17"/>
      <c r="AG59" s="48">
        <f t="shared" si="34"/>
        <v>0</v>
      </c>
      <c r="AH59" s="48">
        <f t="shared" si="35"/>
        <v>0</v>
      </c>
      <c r="AI59" s="48">
        <f t="shared" si="36"/>
        <v>0</v>
      </c>
      <c r="AJ59" s="48">
        <f t="shared" si="37"/>
        <v>0</v>
      </c>
      <c r="AK59" s="48">
        <f t="shared" si="38"/>
        <v>0</v>
      </c>
      <c r="AL59" s="48">
        <f t="shared" si="39"/>
        <v>0</v>
      </c>
      <c r="AM59" s="48">
        <f t="shared" si="40"/>
        <v>0</v>
      </c>
      <c r="AN59" s="48">
        <f t="shared" si="41"/>
        <v>0</v>
      </c>
      <c r="AO59" s="48">
        <f t="shared" si="42"/>
        <v>0</v>
      </c>
      <c r="AP59" s="48">
        <f t="shared" si="43"/>
        <v>0</v>
      </c>
      <c r="AQ59" s="41">
        <f t="shared" si="44"/>
        <v>0</v>
      </c>
      <c r="AR59" s="41">
        <f t="shared" si="45"/>
        <v>10</v>
      </c>
      <c r="AS59" s="48">
        <f t="shared" si="46"/>
        <v>0</v>
      </c>
      <c r="AT59" s="48">
        <f t="shared" si="47"/>
        <v>0</v>
      </c>
      <c r="AU59" s="48">
        <f t="shared" si="48"/>
        <v>0</v>
      </c>
      <c r="AV59" s="48">
        <f t="shared" si="49"/>
        <v>0</v>
      </c>
      <c r="AW59" s="48">
        <f t="shared" si="50"/>
        <v>0</v>
      </c>
      <c r="AX59" s="48">
        <f t="shared" si="51"/>
        <v>0</v>
      </c>
      <c r="AY59" s="48">
        <f t="shared" si="52"/>
        <v>0</v>
      </c>
      <c r="AZ59" s="48">
        <f t="shared" si="53"/>
        <v>0</v>
      </c>
      <c r="BA59" s="48">
        <f t="shared" si="54"/>
        <v>0</v>
      </c>
      <c r="BB59" s="48">
        <f t="shared" si="55"/>
        <v>0</v>
      </c>
      <c r="BC59" s="41">
        <f t="shared" si="56"/>
        <v>0</v>
      </c>
      <c r="BD59" s="44">
        <f t="shared" si="57"/>
        <v>0</v>
      </c>
      <c r="BE59" s="58">
        <f t="shared" si="58"/>
        <v>0</v>
      </c>
      <c r="BF59" s="58"/>
    </row>
    <row r="60" spans="2:58" s="8" customFormat="1" ht="12.75" hidden="1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0"/>
        <v>0</v>
      </c>
      <c r="AB60" s="49">
        <f>IF(AA60=0,0,LOOKUP(AA60,Bodování!$A$2:$A$101,Bodování!$B$2:$B$101))</f>
        <v>0</v>
      </c>
      <c r="AC60" s="50">
        <f t="shared" si="32"/>
      </c>
      <c r="AD60" s="51">
        <f t="shared" si="33"/>
      </c>
      <c r="AE60" s="36"/>
      <c r="AF60" s="17"/>
      <c r="AG60" s="48">
        <f t="shared" si="34"/>
        <v>0</v>
      </c>
      <c r="AH60" s="48">
        <f t="shared" si="35"/>
        <v>0</v>
      </c>
      <c r="AI60" s="48">
        <f t="shared" si="36"/>
        <v>0</v>
      </c>
      <c r="AJ60" s="48">
        <f t="shared" si="37"/>
        <v>0</v>
      </c>
      <c r="AK60" s="48">
        <f t="shared" si="38"/>
        <v>0</v>
      </c>
      <c r="AL60" s="48">
        <f t="shared" si="39"/>
        <v>0</v>
      </c>
      <c r="AM60" s="48">
        <f t="shared" si="40"/>
        <v>0</v>
      </c>
      <c r="AN60" s="48">
        <f t="shared" si="41"/>
        <v>0</v>
      </c>
      <c r="AO60" s="48">
        <f t="shared" si="42"/>
        <v>0</v>
      </c>
      <c r="AP60" s="48">
        <f t="shared" si="43"/>
        <v>0</v>
      </c>
      <c r="AQ60" s="41">
        <f t="shared" si="44"/>
        <v>0</v>
      </c>
      <c r="AR60" s="41">
        <f t="shared" si="45"/>
        <v>10</v>
      </c>
      <c r="AS60" s="48">
        <f t="shared" si="46"/>
        <v>0</v>
      </c>
      <c r="AT60" s="48">
        <f t="shared" si="47"/>
        <v>0</v>
      </c>
      <c r="AU60" s="48">
        <f t="shared" si="48"/>
        <v>0</v>
      </c>
      <c r="AV60" s="48">
        <f t="shared" si="49"/>
        <v>0</v>
      </c>
      <c r="AW60" s="48">
        <f t="shared" si="50"/>
        <v>0</v>
      </c>
      <c r="AX60" s="48">
        <f t="shared" si="51"/>
        <v>0</v>
      </c>
      <c r="AY60" s="48">
        <f t="shared" si="52"/>
        <v>0</v>
      </c>
      <c r="AZ60" s="48">
        <f t="shared" si="53"/>
        <v>0</v>
      </c>
      <c r="BA60" s="48">
        <f t="shared" si="54"/>
        <v>0</v>
      </c>
      <c r="BB60" s="48">
        <f t="shared" si="55"/>
        <v>0</v>
      </c>
      <c r="BC60" s="41">
        <f t="shared" si="56"/>
        <v>0</v>
      </c>
      <c r="BD60" s="44">
        <f t="shared" si="57"/>
        <v>0</v>
      </c>
      <c r="BE60" s="58">
        <f t="shared" si="58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89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600" verticalDpi="600" orientation="landscape" paperSize="9" scale="71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125" style="15" bestFit="1" customWidth="1"/>
    <col min="28" max="28" width="5.75390625" style="17" bestFit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36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1" t="s">
        <v>19</v>
      </c>
      <c r="C9" s="81" t="s">
        <v>0</v>
      </c>
      <c r="D9" s="82" t="s">
        <v>7</v>
      </c>
      <c r="E9" s="77" t="s">
        <v>9</v>
      </c>
      <c r="F9" s="78"/>
      <c r="G9" s="79" t="s">
        <v>10</v>
      </c>
      <c r="H9" s="80"/>
      <c r="I9" s="77" t="s">
        <v>11</v>
      </c>
      <c r="J9" s="78"/>
      <c r="K9" s="79" t="s">
        <v>12</v>
      </c>
      <c r="L9" s="80"/>
      <c r="M9" s="77" t="s">
        <v>13</v>
      </c>
      <c r="N9" s="78"/>
      <c r="O9" s="79" t="s">
        <v>14</v>
      </c>
      <c r="P9" s="80"/>
      <c r="Q9" s="77" t="s">
        <v>15</v>
      </c>
      <c r="R9" s="78"/>
      <c r="S9" s="79" t="s">
        <v>16</v>
      </c>
      <c r="T9" s="80"/>
      <c r="U9" s="77" t="s">
        <v>20</v>
      </c>
      <c r="V9" s="78"/>
      <c r="W9" s="79" t="s">
        <v>21</v>
      </c>
      <c r="X9" s="80"/>
      <c r="Y9" s="73" t="s">
        <v>6</v>
      </c>
      <c r="Z9" s="74"/>
      <c r="AA9" s="73" t="s">
        <v>6</v>
      </c>
      <c r="AB9" s="74"/>
      <c r="AC9" s="75" t="s">
        <v>3</v>
      </c>
      <c r="AD9" s="76"/>
      <c r="AE9" s="71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2"/>
      <c r="C10" s="81"/>
      <c r="D10" s="82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2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9</v>
      </c>
      <c r="BE10" s="59" t="s">
        <v>26</v>
      </c>
    </row>
    <row r="11" spans="2:58" s="8" customFormat="1" ht="12.75">
      <c r="B11" s="68">
        <v>1</v>
      </c>
      <c r="C11" s="14" t="s">
        <v>37</v>
      </c>
      <c r="D11" s="13" t="s">
        <v>38</v>
      </c>
      <c r="E11" s="32">
        <v>1</v>
      </c>
      <c r="F11" s="56">
        <f>IF(E11=0,0,IF(E11="",0,LOOKUP(E11,Bodování!$A$2:$A$101,Bodování!$B$2:$B$101)))</f>
        <v>30</v>
      </c>
      <c r="G11" s="35">
        <v>1</v>
      </c>
      <c r="H11" s="57">
        <f>IF(G11=0,0,IF(G11="",0,LOOKUP(G11,Bodování!$A$2:$A$101,Bodování!$B$2:$B$101)))</f>
        <v>30</v>
      </c>
      <c r="I11" s="32">
        <v>1</v>
      </c>
      <c r="J11" s="56">
        <f>IF(I11=0,0,IF(I11="",0,LOOKUP(I11,Bodování!$A$2:$A$101,Bodování!$B$2:$B$101)))</f>
        <v>30</v>
      </c>
      <c r="K11" s="35">
        <v>1</v>
      </c>
      <c r="L11" s="57">
        <f>IF(K11=0,0,IF(K11="",0,LOOKUP(K11,Bodování!$A$2:$A$101,Bodování!$B$2:$B$101)))</f>
        <v>30</v>
      </c>
      <c r="M11" s="32">
        <v>1</v>
      </c>
      <c r="N11" s="56">
        <f>IF(M11=0,0,IF(M11="",0,LOOKUP(M11,Bodování!$A$2:$A$101,Bodování!$B$2:$B$101)))</f>
        <v>30</v>
      </c>
      <c r="O11" s="35">
        <v>1</v>
      </c>
      <c r="P11" s="57">
        <f>IF(O11=0,0,IF(O11="",0,LOOKUP(O11,Bodování!$A$2:$A$101,Bodování!$B$2:$B$101)))</f>
        <v>30</v>
      </c>
      <c r="Q11" s="32">
        <v>0</v>
      </c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v>1</v>
      </c>
      <c r="Z11" s="49">
        <v>30</v>
      </c>
      <c r="AA11" s="49">
        <f>IF(BE11&lt;7,0,IF(AR11&gt;1,AQ11,BC11))</f>
        <v>0</v>
      </c>
      <c r="AB11" s="49">
        <f>IF(AA11=0,0,LOOKUP(AA11,Bodování!$A$2:$A$101,Bodování!$B$2:$B$101))</f>
        <v>0</v>
      </c>
      <c r="AC11" s="50">
        <f>IF(C11&gt;0,E11+G11+I11+K11+M11+O11+Q11+S11+U11+W11-Y11-AA11,"")</f>
        <v>5</v>
      </c>
      <c r="AD11" s="51">
        <f>IF(C11&gt;0,F11+H11+J11+L11+N11+P11+R11+T11+V11+X11-Z11-AB11,"")</f>
        <v>150</v>
      </c>
      <c r="AE11" s="36">
        <v>1</v>
      </c>
      <c r="AF11" s="17"/>
      <c r="AG11" s="48">
        <f>E11</f>
        <v>1</v>
      </c>
      <c r="AH11" s="48">
        <f>G11</f>
        <v>1</v>
      </c>
      <c r="AI11" s="48">
        <f>I11</f>
        <v>1</v>
      </c>
      <c r="AJ11" s="48">
        <f>K11</f>
        <v>1</v>
      </c>
      <c r="AK11" s="48">
        <f>M11</f>
        <v>1</v>
      </c>
      <c r="AL11" s="48">
        <f>O11</f>
        <v>1</v>
      </c>
      <c r="AM11" s="48">
        <f>Q11</f>
        <v>0</v>
      </c>
      <c r="AN11" s="48">
        <f>S11</f>
        <v>0</v>
      </c>
      <c r="AO11" s="48">
        <f>U11</f>
        <v>0</v>
      </c>
      <c r="AP11" s="48">
        <f>W11</f>
        <v>0</v>
      </c>
      <c r="AQ11" s="41">
        <f>MAX(AG11:AP11)</f>
        <v>1</v>
      </c>
      <c r="AR11" s="41">
        <f>COUNTIF(AG11:AP11,AQ11)</f>
        <v>6</v>
      </c>
      <c r="AS11" s="48">
        <f>IF(AQ11=AG11,0,AG11)</f>
        <v>0</v>
      </c>
      <c r="AT11" s="48">
        <f>IF(AQ11=AH11,0,AH11)</f>
        <v>0</v>
      </c>
      <c r="AU11" s="48">
        <f>IF(AQ11=AI11,0,AI11)</f>
        <v>0</v>
      </c>
      <c r="AV11" s="48">
        <f>IF(AQ11=AJ11,0,AJ11)</f>
        <v>0</v>
      </c>
      <c r="AW11" s="48">
        <f>IF(AQ11=AK11,0,AK11)</f>
        <v>0</v>
      </c>
      <c r="AX11" s="48">
        <f>IF(AQ11=AL11,0,AL11)</f>
        <v>0</v>
      </c>
      <c r="AY11" s="48">
        <f>IF(AQ11=AM11,0,AM11)</f>
        <v>0</v>
      </c>
      <c r="AZ11" s="48">
        <f>IF(AQ11=AN11,0,AN11)</f>
        <v>0</v>
      </c>
      <c r="BA11" s="48">
        <f>IF(AQ11=AO11,0,AO11)</f>
        <v>0</v>
      </c>
      <c r="BB11" s="48">
        <f>IF(AQ11=AP11,0,AP11)</f>
        <v>0</v>
      </c>
      <c r="BC11" s="41">
        <f>MAX(AS11:BB11)</f>
        <v>0</v>
      </c>
      <c r="BD11" s="44">
        <f>IF(C11="",0,1)</f>
        <v>1</v>
      </c>
      <c r="BE11" s="58">
        <f>10-(COUNTIF(AG11:AP11,0))</f>
        <v>6</v>
      </c>
      <c r="BF11" s="58"/>
    </row>
    <row r="12" spans="2:58" s="8" customFormat="1" ht="12.75">
      <c r="B12" s="68">
        <v>3</v>
      </c>
      <c r="C12" s="14" t="s">
        <v>77</v>
      </c>
      <c r="D12" s="13" t="s">
        <v>78</v>
      </c>
      <c r="E12" s="32">
        <v>3</v>
      </c>
      <c r="F12" s="56">
        <f>IF(E12=0,0,IF(E12="",0,LOOKUP(E12,Bodování!$A$2:$A$101,Bodování!$B$2:$B$101)))</f>
        <v>28</v>
      </c>
      <c r="G12" s="35">
        <v>2</v>
      </c>
      <c r="H12" s="57">
        <f>IF(G12=0,0,IF(G12="",0,LOOKUP(G12,Bodování!$A$2:$A$101,Bodování!$B$2:$B$101)))</f>
        <v>29</v>
      </c>
      <c r="I12" s="32">
        <v>3</v>
      </c>
      <c r="J12" s="56">
        <f>IF(I12=0,0,IF(I12="",0,LOOKUP(I12,Bodování!$A$2:$A$101,Bodování!$B$2:$B$101)))</f>
        <v>28</v>
      </c>
      <c r="K12" s="35">
        <v>2</v>
      </c>
      <c r="L12" s="57">
        <f>IF(K12=0,0,IF(K12="",0,LOOKUP(K12,Bodování!$A$2:$A$101,Bodování!$B$2:$B$101)))</f>
        <v>29</v>
      </c>
      <c r="M12" s="32">
        <v>3</v>
      </c>
      <c r="N12" s="56">
        <f>IF(M12=0,0,IF(M12="",0,LOOKUP(M12,Bodování!$A$2:$A$101,Bodování!$B$2:$B$101)))</f>
        <v>28</v>
      </c>
      <c r="O12" s="35">
        <v>3</v>
      </c>
      <c r="P12" s="57">
        <f>IF(O12=0,0,IF(O12="",0,LOOKUP(O12,Bodování!$A$2:$A$101,Bodování!$B$2:$B$101)))</f>
        <v>28</v>
      </c>
      <c r="Q12" s="32">
        <v>0</v>
      </c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v>3</v>
      </c>
      <c r="Z12" s="49">
        <v>28</v>
      </c>
      <c r="AA12" s="49">
        <f>IF(BE12&lt;7,0,IF(AR12&gt;1,AQ12,BC12))</f>
        <v>0</v>
      </c>
      <c r="AB12" s="49">
        <f>IF(AA12=0,0,LOOKUP(AA12,Bodování!$A$2:$A$101,Bodování!$B$2:$B$101))</f>
        <v>0</v>
      </c>
      <c r="AC12" s="50">
        <f>IF(C12&gt;0,E12+G12+I12+K12+M12+O12+Q12+S12+U12+W12-Y12-AA12,"")</f>
        <v>13</v>
      </c>
      <c r="AD12" s="51">
        <f>IF(C12&gt;0,F12+H12+J12+L12+N12+P12+R12+T12+V12+X12-Z12-AB12,"")</f>
        <v>142</v>
      </c>
      <c r="AE12" s="36">
        <v>2</v>
      </c>
      <c r="AF12" s="17"/>
      <c r="AG12" s="48">
        <f>E12</f>
        <v>3</v>
      </c>
      <c r="AH12" s="48">
        <f>G12</f>
        <v>2</v>
      </c>
      <c r="AI12" s="48">
        <f>I12</f>
        <v>3</v>
      </c>
      <c r="AJ12" s="48">
        <f>K12</f>
        <v>2</v>
      </c>
      <c r="AK12" s="48">
        <f>M12</f>
        <v>3</v>
      </c>
      <c r="AL12" s="48">
        <f>O12</f>
        <v>3</v>
      </c>
      <c r="AM12" s="48">
        <f>Q12</f>
        <v>0</v>
      </c>
      <c r="AN12" s="48">
        <f>S12</f>
        <v>0</v>
      </c>
      <c r="AO12" s="48">
        <f>U12</f>
        <v>0</v>
      </c>
      <c r="AP12" s="48">
        <f>W12</f>
        <v>0</v>
      </c>
      <c r="AQ12" s="41">
        <f>MAX(AG12:AP12)</f>
        <v>3</v>
      </c>
      <c r="AR12" s="41">
        <f>COUNTIF(AG12:AP12,AQ12)</f>
        <v>4</v>
      </c>
      <c r="AS12" s="48">
        <f>IF(AQ12=AG12,0,AG12)</f>
        <v>0</v>
      </c>
      <c r="AT12" s="48">
        <f>IF(AQ12=AH12,0,AH12)</f>
        <v>2</v>
      </c>
      <c r="AU12" s="48">
        <f>IF(AQ12=AI12,0,AI12)</f>
        <v>0</v>
      </c>
      <c r="AV12" s="48">
        <f>IF(AQ12=AJ12,0,AJ12)</f>
        <v>2</v>
      </c>
      <c r="AW12" s="48">
        <f>IF(AQ12=AK12,0,AK12)</f>
        <v>0</v>
      </c>
      <c r="AX12" s="48">
        <f>IF(AQ12=AL12,0,AL12)</f>
        <v>0</v>
      </c>
      <c r="AY12" s="48">
        <f>IF(AQ12=AM12,0,AM12)</f>
        <v>0</v>
      </c>
      <c r="AZ12" s="48">
        <f>IF(AQ12=AN12,0,AN12)</f>
        <v>0</v>
      </c>
      <c r="BA12" s="48">
        <f>IF(AQ12=AO12,0,AO12)</f>
        <v>0</v>
      </c>
      <c r="BB12" s="48">
        <f>IF(AQ12=AP12,0,AP12)</f>
        <v>0</v>
      </c>
      <c r="BC12" s="41">
        <f>MAX(AS12:BB12)</f>
        <v>2</v>
      </c>
      <c r="BD12" s="44">
        <f>IF(C12="",0,1)</f>
        <v>1</v>
      </c>
      <c r="BE12" s="58">
        <f>10-(COUNTIF(AG12:AP12,0))</f>
        <v>6</v>
      </c>
      <c r="BF12" s="58"/>
    </row>
    <row r="13" spans="2:58" s="8" customFormat="1" ht="12.75">
      <c r="B13" s="68">
        <v>9</v>
      </c>
      <c r="C13" s="14" t="s">
        <v>39</v>
      </c>
      <c r="D13" s="13" t="s">
        <v>40</v>
      </c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/>
      <c r="L13" s="57">
        <f>IF(K13=0,0,IF(K13="",0,LOOKUP(K13,Bodování!$A$2:$A$101,Bodování!$B$2:$B$101)))</f>
        <v>0</v>
      </c>
      <c r="M13" s="32">
        <v>2</v>
      </c>
      <c r="N13" s="56">
        <f>IF(M13=0,0,IF(M13="",0,LOOKUP(M13,Bodování!$A$2:$A$101,Bodování!$B$2:$B$101)))</f>
        <v>29</v>
      </c>
      <c r="O13" s="35">
        <v>2</v>
      </c>
      <c r="P13" s="57">
        <f>IF(O13=0,0,IF(O13="",0,LOOKUP(O13,Bodování!$A$2:$A$101,Bodování!$B$2:$B$101)))</f>
        <v>29</v>
      </c>
      <c r="Q13" s="32">
        <v>0</v>
      </c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>IF(BE13&lt;7,0,AQ13)</f>
        <v>0</v>
      </c>
      <c r="Z13" s="49">
        <f>IF(Y13=0,0,LOOKUP(Y13,Bodování!$A$2:$A$101,Bodování!$B$2:$B$101))</f>
        <v>0</v>
      </c>
      <c r="AA13" s="49">
        <f>IF(BE13&lt;7,0,IF(AR13&gt;1,AQ13,BC13))</f>
        <v>0</v>
      </c>
      <c r="AB13" s="49">
        <f>IF(AA13=0,0,LOOKUP(AA13,Bodování!$A$2:$A$101,Bodování!$B$2:$B$101))</f>
        <v>0</v>
      </c>
      <c r="AC13" s="50">
        <f>IF(C13&gt;0,E13+G13+I13+K13+M13+O13+Q13+S13+U13+W13-Y13-AA13,"")</f>
        <v>4</v>
      </c>
      <c r="AD13" s="51">
        <f>IF(C13&gt;0,F13+H13+J13+L13+N13+P13+R13+T13+V13+X13-Z13-AB13,"")</f>
        <v>58</v>
      </c>
      <c r="AE13" s="36">
        <v>3</v>
      </c>
      <c r="AF13" s="17"/>
      <c r="AG13" s="48">
        <f>E13</f>
        <v>0</v>
      </c>
      <c r="AH13" s="48">
        <f>G13</f>
        <v>0</v>
      </c>
      <c r="AI13" s="48">
        <f>I13</f>
        <v>0</v>
      </c>
      <c r="AJ13" s="48">
        <f>K13</f>
        <v>0</v>
      </c>
      <c r="AK13" s="48">
        <f>M13</f>
        <v>2</v>
      </c>
      <c r="AL13" s="48">
        <f>O13</f>
        <v>2</v>
      </c>
      <c r="AM13" s="48">
        <f>Q13</f>
        <v>0</v>
      </c>
      <c r="AN13" s="48">
        <f>S13</f>
        <v>0</v>
      </c>
      <c r="AO13" s="48">
        <f>U13</f>
        <v>0</v>
      </c>
      <c r="AP13" s="48">
        <f>W13</f>
        <v>0</v>
      </c>
      <c r="AQ13" s="41">
        <f>MAX(AG13:AP13)</f>
        <v>2</v>
      </c>
      <c r="AR13" s="41">
        <f>COUNTIF(AG13:AP13,AQ13)</f>
        <v>2</v>
      </c>
      <c r="AS13" s="48">
        <f>IF(AQ13=AG13,0,AG13)</f>
        <v>0</v>
      </c>
      <c r="AT13" s="48">
        <f>IF(AQ13=AH13,0,AH13)</f>
        <v>0</v>
      </c>
      <c r="AU13" s="48">
        <f>IF(AQ13=AI13,0,AI13)</f>
        <v>0</v>
      </c>
      <c r="AV13" s="48">
        <f>IF(AQ13=AJ13,0,AJ13)</f>
        <v>0</v>
      </c>
      <c r="AW13" s="48">
        <f>IF(AQ13=AK13,0,AK13)</f>
        <v>0</v>
      </c>
      <c r="AX13" s="48">
        <f>IF(AQ13=AL13,0,AL13)</f>
        <v>0</v>
      </c>
      <c r="AY13" s="48">
        <f>IF(AQ13=AM13,0,AM13)</f>
        <v>0</v>
      </c>
      <c r="AZ13" s="48">
        <f>IF(AQ13=AN13,0,AN13)</f>
        <v>0</v>
      </c>
      <c r="BA13" s="48">
        <f>IF(AQ13=AO13,0,AO13)</f>
        <v>0</v>
      </c>
      <c r="BB13" s="48">
        <f>IF(AQ13=AP13,0,AP13)</f>
        <v>0</v>
      </c>
      <c r="BC13" s="41">
        <f>MAX(AS13:BB13)</f>
        <v>0</v>
      </c>
      <c r="BD13" s="44">
        <f>IF(C13="",0,1)</f>
        <v>1</v>
      </c>
      <c r="BE13" s="58">
        <f>10-(COUNTIF(AG13:AP13,0))</f>
        <v>2</v>
      </c>
      <c r="BF13" s="58"/>
    </row>
    <row r="14" spans="2:58" s="8" customFormat="1" ht="12.75">
      <c r="B14" s="68">
        <v>8</v>
      </c>
      <c r="C14" s="14" t="s">
        <v>64</v>
      </c>
      <c r="D14" s="13" t="s">
        <v>59</v>
      </c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>
        <v>3</v>
      </c>
      <c r="L14" s="57">
        <f>IF(K14=0,0,IF(K14="",0,LOOKUP(K14,Bodování!$A$2:$A$101,Bodování!$B$2:$B$101)))</f>
        <v>28</v>
      </c>
      <c r="M14" s="32">
        <v>4</v>
      </c>
      <c r="N14" s="56">
        <f>IF(M14=0,0,IF(M14="",0,LOOKUP(M14,Bodování!$A$2:$A$101,Bodování!$B$2:$B$101)))</f>
        <v>27</v>
      </c>
      <c r="O14" s="35"/>
      <c r="P14" s="57">
        <f>IF(O14=0,0,IF(O14="",0,LOOKUP(O14,Bodování!$A$2:$A$101,Bodování!$B$2:$B$101)))</f>
        <v>0</v>
      </c>
      <c r="Q14" s="32">
        <v>0</v>
      </c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>IF(BE14&lt;7,0,AQ14)</f>
        <v>0</v>
      </c>
      <c r="Z14" s="49">
        <f>IF(Y14=0,0,LOOKUP(Y14,Bodování!$A$2:$A$101,Bodování!$B$2:$B$101))</f>
        <v>0</v>
      </c>
      <c r="AA14" s="49">
        <f>IF(BE14&lt;7,0,IF(AR14&gt;1,AQ14,BC14))</f>
        <v>0</v>
      </c>
      <c r="AB14" s="49">
        <f>IF(AA14=0,0,LOOKUP(AA14,Bodování!$A$2:$A$101,Bodování!$B$2:$B$101))</f>
        <v>0</v>
      </c>
      <c r="AC14" s="50">
        <f>IF(C14&gt;0,E14+G14+I14+K14+M14+O14+Q14+S14+U14+W14-Y14-AA14,"")</f>
        <v>7</v>
      </c>
      <c r="AD14" s="51">
        <f>IF(C14&gt;0,F14+H14+J14+L14+N14+P14+R14+T14+V14+X14-Z14-AB14,"")</f>
        <v>55</v>
      </c>
      <c r="AE14" s="36">
        <v>4</v>
      </c>
      <c r="AF14" s="17"/>
      <c r="AG14" s="48">
        <f>E14</f>
        <v>0</v>
      </c>
      <c r="AH14" s="48">
        <f>G14</f>
        <v>0</v>
      </c>
      <c r="AI14" s="48">
        <f>I14</f>
        <v>0</v>
      </c>
      <c r="AJ14" s="48">
        <f>K14</f>
        <v>3</v>
      </c>
      <c r="AK14" s="48">
        <f>M14</f>
        <v>4</v>
      </c>
      <c r="AL14" s="48">
        <f>O14</f>
        <v>0</v>
      </c>
      <c r="AM14" s="48">
        <f>Q14</f>
        <v>0</v>
      </c>
      <c r="AN14" s="48">
        <f>S14</f>
        <v>0</v>
      </c>
      <c r="AO14" s="48">
        <f>U14</f>
        <v>0</v>
      </c>
      <c r="AP14" s="48">
        <f>W14</f>
        <v>0</v>
      </c>
      <c r="AQ14" s="41">
        <f>MAX(AG14:AP14)</f>
        <v>4</v>
      </c>
      <c r="AR14" s="41">
        <f>COUNTIF(AG14:AP14,AQ14)</f>
        <v>1</v>
      </c>
      <c r="AS14" s="48">
        <f>IF(AQ14=AG14,0,AG14)</f>
        <v>0</v>
      </c>
      <c r="AT14" s="48">
        <f>IF(AQ14=AH14,0,AH14)</f>
        <v>0</v>
      </c>
      <c r="AU14" s="48">
        <f>IF(AQ14=AI14,0,AI14)</f>
        <v>0</v>
      </c>
      <c r="AV14" s="48">
        <f>IF(AQ14=AJ14,0,AJ14)</f>
        <v>3</v>
      </c>
      <c r="AW14" s="48">
        <f>IF(AQ14=AK14,0,AK14)</f>
        <v>0</v>
      </c>
      <c r="AX14" s="48">
        <f>IF(AQ14=AL14,0,AL14)</f>
        <v>0</v>
      </c>
      <c r="AY14" s="48">
        <f>IF(AQ14=AM14,0,AM14)</f>
        <v>0</v>
      </c>
      <c r="AZ14" s="48">
        <f>IF(AQ14=AN14,0,AN14)</f>
        <v>0</v>
      </c>
      <c r="BA14" s="48">
        <f>IF(AQ14=AO14,0,AO14)</f>
        <v>0</v>
      </c>
      <c r="BB14" s="48">
        <f>IF(AQ14=AP14,0,AP14)</f>
        <v>0</v>
      </c>
      <c r="BC14" s="41">
        <f>MAX(AS14:BB14)</f>
        <v>3</v>
      </c>
      <c r="BD14" s="44">
        <f>IF(C14="",0,1)</f>
        <v>1</v>
      </c>
      <c r="BE14" s="58">
        <f>10-(COUNTIF(AG14:AP14,0))</f>
        <v>2</v>
      </c>
      <c r="BF14" s="58"/>
    </row>
    <row r="15" spans="2:58" s="8" customFormat="1" ht="12.75">
      <c r="B15" s="68">
        <v>5</v>
      </c>
      <c r="C15" s="14" t="s">
        <v>84</v>
      </c>
      <c r="D15" s="13" t="s">
        <v>51</v>
      </c>
      <c r="E15" s="32"/>
      <c r="F15" s="56">
        <f>IF(E15=0,0,IF(E15="",0,LOOKUP(E15,Bodování!$A$2:$A$101,Bodování!$B$2:$B$101)))</f>
        <v>0</v>
      </c>
      <c r="G15" s="35">
        <v>3</v>
      </c>
      <c r="H15" s="57">
        <f>IF(G15=0,0,IF(G15="",0,LOOKUP(G15,Bodování!$A$2:$A$101,Bodování!$B$2:$B$101)))</f>
        <v>28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>
        <v>5</v>
      </c>
      <c r="N15" s="56">
        <f>IF(M15=0,0,IF(M15="",0,LOOKUP(M15,Bodování!$A$2:$A$101,Bodování!$B$2:$B$101)))</f>
        <v>26</v>
      </c>
      <c r="O15" s="35"/>
      <c r="P15" s="57">
        <f>IF(O15=0,0,IF(O15="",0,LOOKUP(O15,Bodování!$A$2:$A$101,Bodování!$B$2:$B$101)))</f>
        <v>0</v>
      </c>
      <c r="Q15" s="32">
        <v>0</v>
      </c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>IF(BE15&lt;7,0,AQ15)</f>
        <v>0</v>
      </c>
      <c r="Z15" s="49">
        <f>IF(Y15=0,0,LOOKUP(Y15,Bodování!$A$2:$A$101,Bodování!$B$2:$B$101))</f>
        <v>0</v>
      </c>
      <c r="AA15" s="49">
        <f>IF(BE15&lt;7,0,IF(AR15&gt;1,AQ15,BC15))</f>
        <v>0</v>
      </c>
      <c r="AB15" s="49">
        <f>IF(AA15=0,0,LOOKUP(AA15,Bodování!$A$2:$A$101,Bodování!$B$2:$B$101))</f>
        <v>0</v>
      </c>
      <c r="AC15" s="50">
        <f>IF(C15&gt;0,E15+G15+I15+K15+M15+O15+Q15+S15+U15+W15-Y15-AA15,"")</f>
        <v>8</v>
      </c>
      <c r="AD15" s="51">
        <f>IF(C15&gt;0,F15+H15+J15+L15+N15+P15+R15+T15+V15+X15-Z15-AB15,"")</f>
        <v>54</v>
      </c>
      <c r="AE15" s="36">
        <v>5</v>
      </c>
      <c r="AF15" s="17"/>
      <c r="AG15" s="48">
        <f>E15</f>
        <v>0</v>
      </c>
      <c r="AH15" s="48">
        <f>G15</f>
        <v>3</v>
      </c>
      <c r="AI15" s="48">
        <f>I15</f>
        <v>0</v>
      </c>
      <c r="AJ15" s="48">
        <f>K15</f>
        <v>0</v>
      </c>
      <c r="AK15" s="48">
        <f>M15</f>
        <v>5</v>
      </c>
      <c r="AL15" s="48">
        <f>O15</f>
        <v>0</v>
      </c>
      <c r="AM15" s="48">
        <f>Q15</f>
        <v>0</v>
      </c>
      <c r="AN15" s="48">
        <f>S15</f>
        <v>0</v>
      </c>
      <c r="AO15" s="48">
        <f>U15</f>
        <v>0</v>
      </c>
      <c r="AP15" s="48">
        <f>W15</f>
        <v>0</v>
      </c>
      <c r="AQ15" s="41">
        <f>MAX(AG15:AP15)</f>
        <v>5</v>
      </c>
      <c r="AR15" s="41">
        <f>COUNTIF(AG15:AP15,AQ15)</f>
        <v>1</v>
      </c>
      <c r="AS15" s="48">
        <f>IF(AQ15=AG15,0,AG15)</f>
        <v>0</v>
      </c>
      <c r="AT15" s="48">
        <f>IF(AQ15=AH15,0,AH15)</f>
        <v>3</v>
      </c>
      <c r="AU15" s="48">
        <f>IF(AQ15=AI15,0,AI15)</f>
        <v>0</v>
      </c>
      <c r="AV15" s="48">
        <f>IF(AQ15=AJ15,0,AJ15)</f>
        <v>0</v>
      </c>
      <c r="AW15" s="48">
        <f>IF(AQ15=AK15,0,AK15)</f>
        <v>0</v>
      </c>
      <c r="AX15" s="48">
        <f>IF(AQ15=AL15,0,AL15)</f>
        <v>0</v>
      </c>
      <c r="AY15" s="48">
        <f>IF(AQ15=AM15,0,AM15)</f>
        <v>0</v>
      </c>
      <c r="AZ15" s="48">
        <f>IF(AQ15=AN15,0,AN15)</f>
        <v>0</v>
      </c>
      <c r="BA15" s="48">
        <f>IF(AQ15=AO15,0,AO15)</f>
        <v>0</v>
      </c>
      <c r="BB15" s="48">
        <f>IF(AQ15=AP15,0,AP15)</f>
        <v>0</v>
      </c>
      <c r="BC15" s="41">
        <f>MAX(AS15:BB15)</f>
        <v>3</v>
      </c>
      <c r="BD15" s="44">
        <f>IF(C15="",0,1)</f>
        <v>1</v>
      </c>
      <c r="BE15" s="58">
        <f>10-(COUNTIF(AG15:AP15,0))</f>
        <v>2</v>
      </c>
      <c r="BF15" s="58"/>
    </row>
    <row r="16" spans="2:58" s="8" customFormat="1" ht="12.75">
      <c r="B16" s="68">
        <v>2</v>
      </c>
      <c r="C16" s="14" t="s">
        <v>43</v>
      </c>
      <c r="D16" s="13" t="s">
        <v>44</v>
      </c>
      <c r="E16" s="32">
        <v>2</v>
      </c>
      <c r="F16" s="56">
        <f>IF(E16=0,0,IF(E16="",0,LOOKUP(E16,Bodování!$A$2:$A$101,Bodování!$B$2:$B$101)))</f>
        <v>29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>
        <v>0</v>
      </c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>IF(BE16&lt;7,0,AQ16)</f>
        <v>0</v>
      </c>
      <c r="Z16" s="49">
        <f>IF(Y16=0,0,LOOKUP(Y16,Bodování!$A$2:$A$101,Bodování!$B$2:$B$101))</f>
        <v>0</v>
      </c>
      <c r="AA16" s="49">
        <f>IF(BE16&lt;7,0,IF(AR16&gt;1,AQ16,BC16))</f>
        <v>0</v>
      </c>
      <c r="AB16" s="49">
        <f>IF(AA16=0,0,LOOKUP(AA16,Bodování!$A$2:$A$101,Bodování!$B$2:$B$101))</f>
        <v>0</v>
      </c>
      <c r="AC16" s="50">
        <f>IF(C16&gt;0,E16+G16+I16+K16+M16+O16+Q16+S16+U16+W16-Y16-AA16,"")</f>
        <v>2</v>
      </c>
      <c r="AD16" s="51">
        <f>IF(C16&gt;0,F16+H16+J16+L16+N16+P16+R16+T16+V16+X16-Z16-AB16,"")</f>
        <v>29</v>
      </c>
      <c r="AE16" s="36">
        <v>6</v>
      </c>
      <c r="AF16" s="17"/>
      <c r="AG16" s="48">
        <f>E16</f>
        <v>2</v>
      </c>
      <c r="AH16" s="48">
        <f>G16</f>
        <v>0</v>
      </c>
      <c r="AI16" s="48">
        <f>I16</f>
        <v>0</v>
      </c>
      <c r="AJ16" s="48">
        <f>K16</f>
        <v>0</v>
      </c>
      <c r="AK16" s="48">
        <f>M16</f>
        <v>0</v>
      </c>
      <c r="AL16" s="48">
        <f>O16</f>
        <v>0</v>
      </c>
      <c r="AM16" s="48">
        <f>Q16</f>
        <v>0</v>
      </c>
      <c r="AN16" s="48">
        <f>S16</f>
        <v>0</v>
      </c>
      <c r="AO16" s="48">
        <f>U16</f>
        <v>0</v>
      </c>
      <c r="AP16" s="48">
        <f>W16</f>
        <v>0</v>
      </c>
      <c r="AQ16" s="41">
        <f>MAX(AG16:AP16)</f>
        <v>2</v>
      </c>
      <c r="AR16" s="41">
        <f>COUNTIF(AG16:AP16,AQ16)</f>
        <v>1</v>
      </c>
      <c r="AS16" s="48">
        <f>IF(AQ16=AG16,0,AG16)</f>
        <v>0</v>
      </c>
      <c r="AT16" s="48">
        <f>IF(AQ16=AH16,0,AH16)</f>
        <v>0</v>
      </c>
      <c r="AU16" s="48">
        <f>IF(AQ16=AI16,0,AI16)</f>
        <v>0</v>
      </c>
      <c r="AV16" s="48">
        <f>IF(AQ16=AJ16,0,AJ16)</f>
        <v>0</v>
      </c>
      <c r="AW16" s="48">
        <f>IF(AQ16=AK16,0,AK16)</f>
        <v>0</v>
      </c>
      <c r="AX16" s="48">
        <f>IF(AQ16=AL16,0,AL16)</f>
        <v>0</v>
      </c>
      <c r="AY16" s="48">
        <f>IF(AQ16=AM16,0,AM16)</f>
        <v>0</v>
      </c>
      <c r="AZ16" s="48">
        <f>IF(AQ16=AN16,0,AN16)</f>
        <v>0</v>
      </c>
      <c r="BA16" s="48">
        <f>IF(AQ16=AO16,0,AO16)</f>
        <v>0</v>
      </c>
      <c r="BB16" s="48">
        <f>IF(AQ16=AP16,0,AP16)</f>
        <v>0</v>
      </c>
      <c r="BC16" s="41">
        <f>MAX(AS16:BB16)</f>
        <v>0</v>
      </c>
      <c r="BD16" s="44">
        <f>IF(C16="",0,1)</f>
        <v>1</v>
      </c>
      <c r="BE16" s="58">
        <f>10-(COUNTIF(AG16:AP16,0))</f>
        <v>1</v>
      </c>
      <c r="BF16" s="58"/>
    </row>
    <row r="17" spans="2:58" s="8" customFormat="1" ht="12.75">
      <c r="B17" s="68">
        <v>7</v>
      </c>
      <c r="C17" s="14" t="s">
        <v>85</v>
      </c>
      <c r="D17" s="13" t="s">
        <v>74</v>
      </c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>
        <v>2</v>
      </c>
      <c r="J17" s="56">
        <f>IF(I17=0,0,IF(I17="",0,LOOKUP(I17,Bodování!$A$2:$A$101,Bodování!$B$2:$B$101)))</f>
        <v>29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>
        <v>0</v>
      </c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>IF(BE17&lt;7,0,AQ17)</f>
        <v>0</v>
      </c>
      <c r="Z17" s="49">
        <f>IF(Y17=0,0,LOOKUP(Y17,Bodování!$A$2:$A$101,Bodování!$B$2:$B$101))</f>
        <v>0</v>
      </c>
      <c r="AA17" s="49">
        <f>IF(BE17&lt;7,0,IF(AR17&gt;1,AQ17,BC17))</f>
        <v>0</v>
      </c>
      <c r="AB17" s="49">
        <f>IF(AA17=0,0,LOOKUP(AA17,Bodování!$A$2:$A$101,Bodování!$B$2:$B$101))</f>
        <v>0</v>
      </c>
      <c r="AC17" s="50">
        <f>IF(C17&gt;0,E17+G17+I17+K17+M17+O17+Q17+S17+U17+W17-Y17-AA17,"")</f>
        <v>2</v>
      </c>
      <c r="AD17" s="51">
        <f>IF(C17&gt;0,F17+H17+J17+L17+N17+P17+R17+T17+V17+X17-Z17-AB17,"")</f>
        <v>29</v>
      </c>
      <c r="AE17" s="36">
        <v>7</v>
      </c>
      <c r="AF17" s="17"/>
      <c r="AG17" s="48">
        <f>E17</f>
        <v>0</v>
      </c>
      <c r="AH17" s="48">
        <f>G17</f>
        <v>0</v>
      </c>
      <c r="AI17" s="48">
        <f>I17</f>
        <v>2</v>
      </c>
      <c r="AJ17" s="48">
        <f>K17</f>
        <v>0</v>
      </c>
      <c r="AK17" s="48">
        <f>M17</f>
        <v>0</v>
      </c>
      <c r="AL17" s="48">
        <f>O17</f>
        <v>0</v>
      </c>
      <c r="AM17" s="48">
        <f>Q17</f>
        <v>0</v>
      </c>
      <c r="AN17" s="48">
        <f>S17</f>
        <v>0</v>
      </c>
      <c r="AO17" s="48">
        <f>U17</f>
        <v>0</v>
      </c>
      <c r="AP17" s="48">
        <f>W17</f>
        <v>0</v>
      </c>
      <c r="AQ17" s="41">
        <f>MAX(AG17:AP17)</f>
        <v>2</v>
      </c>
      <c r="AR17" s="41">
        <f>COUNTIF(AG17:AP17,AQ17)</f>
        <v>1</v>
      </c>
      <c r="AS17" s="48">
        <f>IF(AQ17=AG17,0,AG17)</f>
        <v>0</v>
      </c>
      <c r="AT17" s="48">
        <f>IF(AQ17=AH17,0,AH17)</f>
        <v>0</v>
      </c>
      <c r="AU17" s="48">
        <f>IF(AQ17=AI17,0,AI17)</f>
        <v>0</v>
      </c>
      <c r="AV17" s="48">
        <f>IF(AQ17=AJ17,0,AJ17)</f>
        <v>0</v>
      </c>
      <c r="AW17" s="48">
        <f>IF(AQ17=AK17,0,AK17)</f>
        <v>0</v>
      </c>
      <c r="AX17" s="48">
        <f>IF(AQ17=AL17,0,AL17)</f>
        <v>0</v>
      </c>
      <c r="AY17" s="48">
        <f>IF(AQ17=AM17,0,AM17)</f>
        <v>0</v>
      </c>
      <c r="AZ17" s="48">
        <f>IF(AQ17=AN17,0,AN17)</f>
        <v>0</v>
      </c>
      <c r="BA17" s="48">
        <f>IF(AQ17=AO17,0,AO17)</f>
        <v>0</v>
      </c>
      <c r="BB17" s="48">
        <f>IF(AQ17=AP17,0,AP17)</f>
        <v>0</v>
      </c>
      <c r="BC17" s="41">
        <f>MAX(AS17:BB17)</f>
        <v>0</v>
      </c>
      <c r="BD17" s="44">
        <f>IF(C17="",0,1)</f>
        <v>1</v>
      </c>
      <c r="BE17" s="58">
        <f>10-(COUNTIF(AG17:AP17,0))</f>
        <v>1</v>
      </c>
      <c r="BF17" s="58"/>
    </row>
    <row r="18" spans="2:58" s="8" customFormat="1" ht="12.75">
      <c r="B18" s="68">
        <v>4</v>
      </c>
      <c r="C18" s="14" t="s">
        <v>46</v>
      </c>
      <c r="D18" s="13" t="s">
        <v>47</v>
      </c>
      <c r="E18" s="32">
        <v>4</v>
      </c>
      <c r="F18" s="56">
        <f>IF(E18=0,0,IF(E18="",0,LOOKUP(E18,Bodování!$A$2:$A$101,Bodování!$B$2:$B$101)))</f>
        <v>27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>
        <v>0</v>
      </c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>IF(BE18&lt;7,0,AQ18)</f>
        <v>0</v>
      </c>
      <c r="Z18" s="49">
        <f>IF(Y18=0,0,LOOKUP(Y18,Bodování!$A$2:$A$101,Bodování!$B$2:$B$101))</f>
        <v>0</v>
      </c>
      <c r="AA18" s="49">
        <f>IF(BE18&lt;7,0,IF(AR18&gt;1,AQ18,BC18))</f>
        <v>0</v>
      </c>
      <c r="AB18" s="49">
        <f>IF(AA18=0,0,LOOKUP(AA18,Bodování!$A$2:$A$101,Bodování!$B$2:$B$101))</f>
        <v>0</v>
      </c>
      <c r="AC18" s="50">
        <f>IF(C18&gt;0,E18+G18+I18+K18+M18+O18+Q18+S18+U18+W18-Y18-AA18,"")</f>
        <v>4</v>
      </c>
      <c r="AD18" s="51">
        <f>IF(C18&gt;0,F18+H18+J18+L18+N18+P18+R18+T18+V18+X18-Z18-AB18,"")</f>
        <v>27</v>
      </c>
      <c r="AE18" s="36">
        <v>8</v>
      </c>
      <c r="AF18" s="17"/>
      <c r="AG18" s="48">
        <f>E18</f>
        <v>4</v>
      </c>
      <c r="AH18" s="48">
        <f>G18</f>
        <v>0</v>
      </c>
      <c r="AI18" s="48">
        <f>I18</f>
        <v>0</v>
      </c>
      <c r="AJ18" s="48">
        <f>K18</f>
        <v>0</v>
      </c>
      <c r="AK18" s="48">
        <f>M18</f>
        <v>0</v>
      </c>
      <c r="AL18" s="48">
        <f>O18</f>
        <v>0</v>
      </c>
      <c r="AM18" s="48">
        <f>Q18</f>
        <v>0</v>
      </c>
      <c r="AN18" s="48">
        <f>S18</f>
        <v>0</v>
      </c>
      <c r="AO18" s="48">
        <f>U18</f>
        <v>0</v>
      </c>
      <c r="AP18" s="48">
        <f>W18</f>
        <v>0</v>
      </c>
      <c r="AQ18" s="41">
        <f>MAX(AG18:AP18)</f>
        <v>4</v>
      </c>
      <c r="AR18" s="41">
        <f>COUNTIF(AG18:AP18,AQ18)</f>
        <v>1</v>
      </c>
      <c r="AS18" s="48">
        <f>IF(AQ18=AG18,0,AG18)</f>
        <v>0</v>
      </c>
      <c r="AT18" s="48">
        <f>IF(AQ18=AH18,0,AH18)</f>
        <v>0</v>
      </c>
      <c r="AU18" s="48">
        <f>IF(AQ18=AI18,0,AI18)</f>
        <v>0</v>
      </c>
      <c r="AV18" s="48">
        <f>IF(AQ18=AJ18,0,AJ18)</f>
        <v>0</v>
      </c>
      <c r="AW18" s="48">
        <f>IF(AQ18=AK18,0,AK18)</f>
        <v>0</v>
      </c>
      <c r="AX18" s="48">
        <f>IF(AQ18=AL18,0,AL18)</f>
        <v>0</v>
      </c>
      <c r="AY18" s="48">
        <f>IF(AQ18=AM18,0,AM18)</f>
        <v>0</v>
      </c>
      <c r="AZ18" s="48">
        <f>IF(AQ18=AN18,0,AN18)</f>
        <v>0</v>
      </c>
      <c r="BA18" s="48">
        <f>IF(AQ18=AO18,0,AO18)</f>
        <v>0</v>
      </c>
      <c r="BB18" s="48">
        <f>IF(AQ18=AP18,0,AP18)</f>
        <v>0</v>
      </c>
      <c r="BC18" s="41">
        <f>MAX(AS18:BB18)</f>
        <v>0</v>
      </c>
      <c r="BD18" s="44">
        <f>IF(C18="",0,1)</f>
        <v>1</v>
      </c>
      <c r="BE18" s="58">
        <f>10-(COUNTIF(AG18:AP18,0))</f>
        <v>1</v>
      </c>
      <c r="BF18" s="58"/>
    </row>
    <row r="19" spans="2:58" s="8" customFormat="1" ht="12.75">
      <c r="B19" s="68">
        <v>6</v>
      </c>
      <c r="C19" s="14" t="s">
        <v>82</v>
      </c>
      <c r="D19" s="13" t="s">
        <v>83</v>
      </c>
      <c r="E19" s="32"/>
      <c r="F19" s="56">
        <f>IF(E19=0,0,IF(E19="",0,LOOKUP(E19,Bodování!$A$2:$A$101,Bodování!$B$2:$B$101)))</f>
        <v>0</v>
      </c>
      <c r="G19" s="35">
        <v>4</v>
      </c>
      <c r="H19" s="57">
        <f>IF(G19=0,0,IF(G19="",0,LOOKUP(G19,Bodování!$A$2:$A$101,Bodování!$B$2:$B$101)))</f>
        <v>27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>
        <v>0</v>
      </c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>IF(BE19&lt;7,0,AQ19)</f>
        <v>0</v>
      </c>
      <c r="Z19" s="49">
        <f>IF(Y19=0,0,LOOKUP(Y19,Bodování!$A$2:$A$101,Bodování!$B$2:$B$101))</f>
        <v>0</v>
      </c>
      <c r="AA19" s="49">
        <f>IF(BE19&lt;7,0,IF(AR19&gt;1,AQ19,BC19))</f>
        <v>0</v>
      </c>
      <c r="AB19" s="49">
        <f>IF(AA19=0,0,LOOKUP(AA19,Bodování!$A$2:$A$101,Bodování!$B$2:$B$101))</f>
        <v>0</v>
      </c>
      <c r="AC19" s="50">
        <f>IF(C19&gt;0,E19+G19+I19+K19+M19+O19+Q19+S19+U19+W19-Y19-AA19,"")</f>
        <v>4</v>
      </c>
      <c r="AD19" s="51">
        <f>IF(C19&gt;0,F19+H19+J19+L19+N19+P19+R19+T19+V19+X19-Z19-AB19,"")</f>
        <v>27</v>
      </c>
      <c r="AE19" s="36">
        <v>9</v>
      </c>
      <c r="AF19" s="17"/>
      <c r="AG19" s="48">
        <f>E19</f>
        <v>0</v>
      </c>
      <c r="AH19" s="48">
        <f>G19</f>
        <v>4</v>
      </c>
      <c r="AI19" s="48">
        <f>I19</f>
        <v>0</v>
      </c>
      <c r="AJ19" s="48">
        <f>K19</f>
        <v>0</v>
      </c>
      <c r="AK19" s="48">
        <f>M19</f>
        <v>0</v>
      </c>
      <c r="AL19" s="48">
        <f>O19</f>
        <v>0</v>
      </c>
      <c r="AM19" s="48">
        <f>Q19</f>
        <v>0</v>
      </c>
      <c r="AN19" s="48">
        <f>S19</f>
        <v>0</v>
      </c>
      <c r="AO19" s="48">
        <f>U19</f>
        <v>0</v>
      </c>
      <c r="AP19" s="48">
        <f>W19</f>
        <v>0</v>
      </c>
      <c r="AQ19" s="41">
        <f>MAX(AG19:AP19)</f>
        <v>4</v>
      </c>
      <c r="AR19" s="41">
        <f>COUNTIF(AG19:AP19,AQ19)</f>
        <v>1</v>
      </c>
      <c r="AS19" s="48">
        <f>IF(AQ19=AG19,0,AG19)</f>
        <v>0</v>
      </c>
      <c r="AT19" s="48">
        <f>IF(AQ19=AH19,0,AH19)</f>
        <v>0</v>
      </c>
      <c r="AU19" s="48">
        <f>IF(AQ19=AI19,0,AI19)</f>
        <v>0</v>
      </c>
      <c r="AV19" s="48">
        <f>IF(AQ19=AJ19,0,AJ19)</f>
        <v>0</v>
      </c>
      <c r="AW19" s="48">
        <f>IF(AQ19=AK19,0,AK19)</f>
        <v>0</v>
      </c>
      <c r="AX19" s="48">
        <f>IF(AQ19=AL19,0,AL19)</f>
        <v>0</v>
      </c>
      <c r="AY19" s="48">
        <f>IF(AQ19=AM19,0,AM19)</f>
        <v>0</v>
      </c>
      <c r="AZ19" s="48">
        <f>IF(AQ19=AN19,0,AN19)</f>
        <v>0</v>
      </c>
      <c r="BA19" s="48">
        <f>IF(AQ19=AO19,0,AO19)</f>
        <v>0</v>
      </c>
      <c r="BB19" s="48">
        <f>IF(AQ19=AP19,0,AP19)</f>
        <v>0</v>
      </c>
      <c r="BC19" s="41">
        <f>MAX(AS19:BB19)</f>
        <v>0</v>
      </c>
      <c r="BD19" s="44">
        <f>IF(C19="",0,1)</f>
        <v>1</v>
      </c>
      <c r="BE19" s="58">
        <f>10-(COUNTIF(AG19:AP19,0))</f>
        <v>1</v>
      </c>
      <c r="BF19" s="58"/>
    </row>
    <row r="20" spans="2:58" s="8" customFormat="1" ht="12.75" hidden="1">
      <c r="B20" s="68">
        <f aca="true" t="shared" si="0" ref="B20:B42">AE20</f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aca="true" t="shared" si="1" ref="Y20:Y42">IF(BE20&lt;7,0,AQ20)</f>
        <v>0</v>
      </c>
      <c r="Z20" s="49">
        <f>IF(Y20=0,0,LOOKUP(Y20,Bodování!$A$2:$A$101,Bodování!$B$2:$B$101))</f>
        <v>0</v>
      </c>
      <c r="AA20" s="49">
        <f aca="true" t="shared" si="2" ref="AA20:AA60">IF(BE20&lt;7,0,IF(AR20&gt;1,AQ20,BC20))</f>
        <v>0</v>
      </c>
      <c r="AB20" s="49">
        <f>IF(AA20=0,0,LOOKUP(AA20,Bodování!$A$2:$A$101,Bodování!$B$2:$B$101))</f>
        <v>0</v>
      </c>
      <c r="AC20" s="50">
        <f aca="true" t="shared" si="3" ref="AC20:AC42">IF(C20&gt;0,E20+G20+I20+K20+M20+O20+Q20+S20+U20+W20-Y20-AA20,"")</f>
      </c>
      <c r="AD20" s="51">
        <f aca="true" t="shared" si="4" ref="AD20:AD42">IF(C20&gt;0,F20+H20+J20+L20+N20+P20+R20+T20+V20+X20-Z20-AB20,"")</f>
      </c>
      <c r="AE20" s="36"/>
      <c r="AF20" s="17"/>
      <c r="AG20" s="48">
        <f aca="true" t="shared" si="5" ref="AG20:AG42">E20</f>
        <v>0</v>
      </c>
      <c r="AH20" s="48">
        <f aca="true" t="shared" si="6" ref="AH20:AH42">G20</f>
        <v>0</v>
      </c>
      <c r="AI20" s="48">
        <f aca="true" t="shared" si="7" ref="AI20:AI42">I20</f>
        <v>0</v>
      </c>
      <c r="AJ20" s="48">
        <f aca="true" t="shared" si="8" ref="AJ20:AJ42">K20</f>
        <v>0</v>
      </c>
      <c r="AK20" s="48">
        <f aca="true" t="shared" si="9" ref="AK20:AK42">M20</f>
        <v>0</v>
      </c>
      <c r="AL20" s="48">
        <f aca="true" t="shared" si="10" ref="AL20:AL42">O20</f>
        <v>0</v>
      </c>
      <c r="AM20" s="48">
        <f aca="true" t="shared" si="11" ref="AM20:AM42">Q20</f>
        <v>0</v>
      </c>
      <c r="AN20" s="48">
        <f aca="true" t="shared" si="12" ref="AN20:AN42">S20</f>
        <v>0</v>
      </c>
      <c r="AO20" s="48">
        <f aca="true" t="shared" si="13" ref="AO20:AO42">U20</f>
        <v>0</v>
      </c>
      <c r="AP20" s="48">
        <f aca="true" t="shared" si="14" ref="AP20:AP42">W20</f>
        <v>0</v>
      </c>
      <c r="AQ20" s="41">
        <f aca="true" t="shared" si="15" ref="AQ20:AQ42">MAX(AG20:AP20)</f>
        <v>0</v>
      </c>
      <c r="AR20" s="41">
        <f aca="true" t="shared" si="16" ref="AR20:AR42">COUNTIF(AG20:AP20,AQ20)</f>
        <v>10</v>
      </c>
      <c r="AS20" s="48">
        <f aca="true" t="shared" si="17" ref="AS20:AS42">IF(AQ20=AG20,0,AG20)</f>
        <v>0</v>
      </c>
      <c r="AT20" s="48">
        <f aca="true" t="shared" si="18" ref="AT20:AT42">IF(AQ20=AH20,0,AH20)</f>
        <v>0</v>
      </c>
      <c r="AU20" s="48">
        <f aca="true" t="shared" si="19" ref="AU20:AU42">IF(AQ20=AI20,0,AI20)</f>
        <v>0</v>
      </c>
      <c r="AV20" s="48">
        <f aca="true" t="shared" si="20" ref="AV20:AV42">IF(AQ20=AJ20,0,AJ20)</f>
        <v>0</v>
      </c>
      <c r="AW20" s="48">
        <f aca="true" t="shared" si="21" ref="AW20:AW42">IF(AQ20=AK20,0,AK20)</f>
        <v>0</v>
      </c>
      <c r="AX20" s="48">
        <f aca="true" t="shared" si="22" ref="AX20:AX42">IF(AQ20=AL20,0,AL20)</f>
        <v>0</v>
      </c>
      <c r="AY20" s="48">
        <f aca="true" t="shared" si="23" ref="AY20:AY42">IF(AQ20=AM20,0,AM20)</f>
        <v>0</v>
      </c>
      <c r="AZ20" s="48">
        <f aca="true" t="shared" si="24" ref="AZ20:AZ42">IF(AQ20=AN20,0,AN20)</f>
        <v>0</v>
      </c>
      <c r="BA20" s="48">
        <f aca="true" t="shared" si="25" ref="BA20:BA42">IF(AQ20=AO20,0,AO20)</f>
        <v>0</v>
      </c>
      <c r="BB20" s="48">
        <f aca="true" t="shared" si="26" ref="BB20:BB42">IF(AQ20=AP20,0,AP20)</f>
        <v>0</v>
      </c>
      <c r="BC20" s="41">
        <f aca="true" t="shared" si="27" ref="BC20:BC42">MAX(AS20:BB20)</f>
        <v>0</v>
      </c>
      <c r="BD20" s="44">
        <f aca="true" t="shared" si="28" ref="BD20:BD42">IF(C20="",0,1)</f>
        <v>0</v>
      </c>
      <c r="BE20" s="58">
        <f aca="true" t="shared" si="29" ref="BE20:BE42">10-(COUNTIF(AG20:AP20,0))</f>
        <v>0</v>
      </c>
      <c r="BF20" s="58"/>
    </row>
    <row r="21" spans="2:58" s="8" customFormat="1" ht="12.75" hidden="1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 hidden="1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 hidden="1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 hidden="1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 hidden="1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</c>
      <c r="AD25" s="51">
        <f t="shared" si="4"/>
      </c>
      <c r="AE25" s="36"/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0</v>
      </c>
      <c r="AR25" s="41">
        <f t="shared" si="16"/>
        <v>10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0</v>
      </c>
      <c r="BE25" s="58">
        <f t="shared" si="29"/>
        <v>0</v>
      </c>
      <c r="BF25" s="58"/>
    </row>
    <row r="26" spans="2:58" s="8" customFormat="1" ht="12.75" hidden="1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 hidden="1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 hidden="1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 hidden="1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 hidden="1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 hidden="1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 hidden="1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 hidden="1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 hidden="1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 hidden="1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 hidden="1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 hidden="1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 hidden="1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 hidden="1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 hidden="1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 hidden="1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 hidden="1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 hidden="1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t="shared" si="2"/>
        <v>0</v>
      </c>
      <c r="AB43" s="49">
        <f>IF(AA43=0,0,LOOKUP(AA43,Bodování!$A$2:$A$101,Bodování!$B$2:$B$101))</f>
        <v>0</v>
      </c>
      <c r="AC43" s="50">
        <f aca="true" t="shared" si="32" ref="AC43:AC60">IF(C43&gt;0,E43+G43+I43+K43+M43+O43+Q43+S43+U43+W43-Y43-AA43,"")</f>
      </c>
      <c r="AD43" s="51">
        <f aca="true" t="shared" si="33" ref="AD43:AD60">IF(C43&gt;0,F43+H43+J43+L43+N43+P43+R43+T43+V43+X43-Z43-AB43,"")</f>
      </c>
      <c r="AE43" s="36"/>
      <c r="AF43" s="17"/>
      <c r="AG43" s="48">
        <f aca="true" t="shared" si="34" ref="AG43:AG60">E43</f>
        <v>0</v>
      </c>
      <c r="AH43" s="48">
        <f aca="true" t="shared" si="35" ref="AH43:AH60">G43</f>
        <v>0</v>
      </c>
      <c r="AI43" s="48">
        <f aca="true" t="shared" si="36" ref="AI43:AI60">I43</f>
        <v>0</v>
      </c>
      <c r="AJ43" s="48">
        <f aca="true" t="shared" si="37" ref="AJ43:AJ60">K43</f>
        <v>0</v>
      </c>
      <c r="AK43" s="48">
        <f aca="true" t="shared" si="38" ref="AK43:AK60">M43</f>
        <v>0</v>
      </c>
      <c r="AL43" s="48">
        <f aca="true" t="shared" si="39" ref="AL43:AL60">O43</f>
        <v>0</v>
      </c>
      <c r="AM43" s="48">
        <f aca="true" t="shared" si="40" ref="AM43:AM60">Q43</f>
        <v>0</v>
      </c>
      <c r="AN43" s="48">
        <f aca="true" t="shared" si="41" ref="AN43:AN60">S43</f>
        <v>0</v>
      </c>
      <c r="AO43" s="48">
        <f aca="true" t="shared" si="42" ref="AO43:AO60">U43</f>
        <v>0</v>
      </c>
      <c r="AP43" s="48">
        <f aca="true" t="shared" si="43" ref="AP43:AP60">W43</f>
        <v>0</v>
      </c>
      <c r="AQ43" s="41">
        <f aca="true" t="shared" si="44" ref="AQ43:AQ60">MAX(AG43:AP43)</f>
        <v>0</v>
      </c>
      <c r="AR43" s="41">
        <f aca="true" t="shared" si="45" ref="AR43:AR60">COUNTIF(AG43:AP43,AQ43)</f>
        <v>10</v>
      </c>
      <c r="AS43" s="48">
        <f aca="true" t="shared" si="46" ref="AS43:AS60">IF(AQ43=AG43,0,AG43)</f>
        <v>0</v>
      </c>
      <c r="AT43" s="48">
        <f aca="true" t="shared" si="47" ref="AT43:AT60">IF(AQ43=AH43,0,AH43)</f>
        <v>0</v>
      </c>
      <c r="AU43" s="48">
        <f aca="true" t="shared" si="48" ref="AU43:AU60">IF(AQ43=AI43,0,AI43)</f>
        <v>0</v>
      </c>
      <c r="AV43" s="48">
        <f aca="true" t="shared" si="49" ref="AV43:AV60">IF(AQ43=AJ43,0,AJ43)</f>
        <v>0</v>
      </c>
      <c r="AW43" s="48">
        <f aca="true" t="shared" si="50" ref="AW43:AW60">IF(AQ43=AK43,0,AK43)</f>
        <v>0</v>
      </c>
      <c r="AX43" s="48">
        <f aca="true" t="shared" si="51" ref="AX43:AX60">IF(AQ43=AL43,0,AL43)</f>
        <v>0</v>
      </c>
      <c r="AY43" s="48">
        <f aca="true" t="shared" si="52" ref="AY43:AY60">IF(AQ43=AM43,0,AM43)</f>
        <v>0</v>
      </c>
      <c r="AZ43" s="48">
        <f aca="true" t="shared" si="53" ref="AZ43:AZ60">IF(AQ43=AN43,0,AN43)</f>
        <v>0</v>
      </c>
      <c r="BA43" s="48">
        <f aca="true" t="shared" si="54" ref="BA43:BA60">IF(AQ43=AO43,0,AO43)</f>
        <v>0</v>
      </c>
      <c r="BB43" s="48">
        <f aca="true" t="shared" si="55" ref="BB43:BB60">IF(AQ43=AP43,0,AP43)</f>
        <v>0</v>
      </c>
      <c r="BC43" s="41">
        <f aca="true" t="shared" si="56" ref="BC43:BC60">MAX(AS43:BB43)</f>
        <v>0</v>
      </c>
      <c r="BD43" s="44">
        <f aca="true" t="shared" si="57" ref="BD43:BD60">IF(C43="",0,1)</f>
        <v>0</v>
      </c>
      <c r="BE43" s="58">
        <f aca="true" t="shared" si="58" ref="BE43:BE60">10-(COUNTIF(AG43:AP43,0))</f>
        <v>0</v>
      </c>
      <c r="BF43" s="58"/>
    </row>
    <row r="44" spans="2:58" s="8" customFormat="1" ht="12.75" hidden="1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2"/>
        <v>0</v>
      </c>
      <c r="AB44" s="49">
        <f>IF(AA44=0,0,LOOKUP(AA44,Bodování!$A$2:$A$101,Bodování!$B$2:$B$101))</f>
        <v>0</v>
      </c>
      <c r="AC44" s="50">
        <f t="shared" si="32"/>
      </c>
      <c r="AD44" s="51">
        <f t="shared" si="33"/>
      </c>
      <c r="AE44" s="36"/>
      <c r="AF44" s="17"/>
      <c r="AG44" s="48">
        <f t="shared" si="34"/>
        <v>0</v>
      </c>
      <c r="AH44" s="48">
        <f t="shared" si="35"/>
        <v>0</v>
      </c>
      <c r="AI44" s="48">
        <f t="shared" si="36"/>
        <v>0</v>
      </c>
      <c r="AJ44" s="48">
        <f t="shared" si="37"/>
        <v>0</v>
      </c>
      <c r="AK44" s="48">
        <f t="shared" si="38"/>
        <v>0</v>
      </c>
      <c r="AL44" s="48">
        <f t="shared" si="39"/>
        <v>0</v>
      </c>
      <c r="AM44" s="48">
        <f t="shared" si="40"/>
        <v>0</v>
      </c>
      <c r="AN44" s="48">
        <f t="shared" si="41"/>
        <v>0</v>
      </c>
      <c r="AO44" s="48">
        <f t="shared" si="42"/>
        <v>0</v>
      </c>
      <c r="AP44" s="48">
        <f t="shared" si="43"/>
        <v>0</v>
      </c>
      <c r="AQ44" s="41">
        <f t="shared" si="44"/>
        <v>0</v>
      </c>
      <c r="AR44" s="41">
        <f t="shared" si="45"/>
        <v>10</v>
      </c>
      <c r="AS44" s="48">
        <f t="shared" si="46"/>
        <v>0</v>
      </c>
      <c r="AT44" s="48">
        <f t="shared" si="47"/>
        <v>0</v>
      </c>
      <c r="AU44" s="48">
        <f t="shared" si="48"/>
        <v>0</v>
      </c>
      <c r="AV44" s="48">
        <f t="shared" si="49"/>
        <v>0</v>
      </c>
      <c r="AW44" s="48">
        <f t="shared" si="50"/>
        <v>0</v>
      </c>
      <c r="AX44" s="48">
        <f t="shared" si="51"/>
        <v>0</v>
      </c>
      <c r="AY44" s="48">
        <f t="shared" si="52"/>
        <v>0</v>
      </c>
      <c r="AZ44" s="48">
        <f t="shared" si="53"/>
        <v>0</v>
      </c>
      <c r="BA44" s="48">
        <f t="shared" si="54"/>
        <v>0</v>
      </c>
      <c r="BB44" s="48">
        <f t="shared" si="55"/>
        <v>0</v>
      </c>
      <c r="BC44" s="41">
        <f t="shared" si="56"/>
        <v>0</v>
      </c>
      <c r="BD44" s="44">
        <f t="shared" si="57"/>
        <v>0</v>
      </c>
      <c r="BE44" s="58">
        <f t="shared" si="58"/>
        <v>0</v>
      </c>
      <c r="BF44" s="58"/>
    </row>
    <row r="45" spans="2:58" s="8" customFormat="1" ht="12.75" hidden="1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2"/>
        <v>0</v>
      </c>
      <c r="AB45" s="49">
        <f>IF(AA45=0,0,LOOKUP(AA45,Bodování!$A$2:$A$101,Bodování!$B$2:$B$101))</f>
        <v>0</v>
      </c>
      <c r="AC45" s="50">
        <f t="shared" si="32"/>
      </c>
      <c r="AD45" s="51">
        <f t="shared" si="33"/>
      </c>
      <c r="AE45" s="36"/>
      <c r="AF45" s="17"/>
      <c r="AG45" s="48">
        <f t="shared" si="34"/>
        <v>0</v>
      </c>
      <c r="AH45" s="48">
        <f t="shared" si="35"/>
        <v>0</v>
      </c>
      <c r="AI45" s="48">
        <f t="shared" si="36"/>
        <v>0</v>
      </c>
      <c r="AJ45" s="48">
        <f t="shared" si="37"/>
        <v>0</v>
      </c>
      <c r="AK45" s="48">
        <f t="shared" si="38"/>
        <v>0</v>
      </c>
      <c r="AL45" s="48">
        <f t="shared" si="39"/>
        <v>0</v>
      </c>
      <c r="AM45" s="48">
        <f t="shared" si="40"/>
        <v>0</v>
      </c>
      <c r="AN45" s="48">
        <f t="shared" si="41"/>
        <v>0</v>
      </c>
      <c r="AO45" s="48">
        <f t="shared" si="42"/>
        <v>0</v>
      </c>
      <c r="AP45" s="48">
        <f t="shared" si="43"/>
        <v>0</v>
      </c>
      <c r="AQ45" s="41">
        <f t="shared" si="44"/>
        <v>0</v>
      </c>
      <c r="AR45" s="41">
        <f t="shared" si="45"/>
        <v>10</v>
      </c>
      <c r="AS45" s="48">
        <f t="shared" si="46"/>
        <v>0</v>
      </c>
      <c r="AT45" s="48">
        <f t="shared" si="47"/>
        <v>0</v>
      </c>
      <c r="AU45" s="48">
        <f t="shared" si="48"/>
        <v>0</v>
      </c>
      <c r="AV45" s="48">
        <f t="shared" si="49"/>
        <v>0</v>
      </c>
      <c r="AW45" s="48">
        <f t="shared" si="50"/>
        <v>0</v>
      </c>
      <c r="AX45" s="48">
        <f t="shared" si="51"/>
        <v>0</v>
      </c>
      <c r="AY45" s="48">
        <f t="shared" si="52"/>
        <v>0</v>
      </c>
      <c r="AZ45" s="48">
        <f t="shared" si="53"/>
        <v>0</v>
      </c>
      <c r="BA45" s="48">
        <f t="shared" si="54"/>
        <v>0</v>
      </c>
      <c r="BB45" s="48">
        <f t="shared" si="55"/>
        <v>0</v>
      </c>
      <c r="BC45" s="41">
        <f t="shared" si="56"/>
        <v>0</v>
      </c>
      <c r="BD45" s="44">
        <f t="shared" si="57"/>
        <v>0</v>
      </c>
      <c r="BE45" s="58">
        <f t="shared" si="58"/>
        <v>0</v>
      </c>
      <c r="BF45" s="58"/>
    </row>
    <row r="46" spans="2:58" s="8" customFormat="1" ht="12.75" hidden="1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2"/>
        <v>0</v>
      </c>
      <c r="AB46" s="49">
        <f>IF(AA46=0,0,LOOKUP(AA46,Bodování!$A$2:$A$101,Bodování!$B$2:$B$101))</f>
        <v>0</v>
      </c>
      <c r="AC46" s="50">
        <f t="shared" si="32"/>
      </c>
      <c r="AD46" s="51">
        <f t="shared" si="33"/>
      </c>
      <c r="AE46" s="36"/>
      <c r="AF46" s="17"/>
      <c r="AG46" s="48">
        <f t="shared" si="34"/>
        <v>0</v>
      </c>
      <c r="AH46" s="48">
        <f t="shared" si="35"/>
        <v>0</v>
      </c>
      <c r="AI46" s="48">
        <f t="shared" si="36"/>
        <v>0</v>
      </c>
      <c r="AJ46" s="48">
        <f t="shared" si="37"/>
        <v>0</v>
      </c>
      <c r="AK46" s="48">
        <f t="shared" si="38"/>
        <v>0</v>
      </c>
      <c r="AL46" s="48">
        <f t="shared" si="39"/>
        <v>0</v>
      </c>
      <c r="AM46" s="48">
        <f t="shared" si="40"/>
        <v>0</v>
      </c>
      <c r="AN46" s="48">
        <f t="shared" si="41"/>
        <v>0</v>
      </c>
      <c r="AO46" s="48">
        <f t="shared" si="42"/>
        <v>0</v>
      </c>
      <c r="AP46" s="48">
        <f t="shared" si="43"/>
        <v>0</v>
      </c>
      <c r="AQ46" s="41">
        <f t="shared" si="44"/>
        <v>0</v>
      </c>
      <c r="AR46" s="41">
        <f t="shared" si="45"/>
        <v>10</v>
      </c>
      <c r="AS46" s="48">
        <f t="shared" si="46"/>
        <v>0</v>
      </c>
      <c r="AT46" s="48">
        <f t="shared" si="47"/>
        <v>0</v>
      </c>
      <c r="AU46" s="48">
        <f t="shared" si="48"/>
        <v>0</v>
      </c>
      <c r="AV46" s="48">
        <f t="shared" si="49"/>
        <v>0</v>
      </c>
      <c r="AW46" s="48">
        <f t="shared" si="50"/>
        <v>0</v>
      </c>
      <c r="AX46" s="48">
        <f t="shared" si="51"/>
        <v>0</v>
      </c>
      <c r="AY46" s="48">
        <f t="shared" si="52"/>
        <v>0</v>
      </c>
      <c r="AZ46" s="48">
        <f t="shared" si="53"/>
        <v>0</v>
      </c>
      <c r="BA46" s="48">
        <f t="shared" si="54"/>
        <v>0</v>
      </c>
      <c r="BB46" s="48">
        <f t="shared" si="55"/>
        <v>0</v>
      </c>
      <c r="BC46" s="41">
        <f t="shared" si="56"/>
        <v>0</v>
      </c>
      <c r="BD46" s="44">
        <f t="shared" si="57"/>
        <v>0</v>
      </c>
      <c r="BE46" s="58">
        <f t="shared" si="58"/>
        <v>0</v>
      </c>
      <c r="BF46" s="58"/>
    </row>
    <row r="47" spans="2:58" s="8" customFormat="1" ht="12.75" hidden="1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2"/>
        <v>0</v>
      </c>
      <c r="AB47" s="49">
        <f>IF(AA47=0,0,LOOKUP(AA47,Bodování!$A$2:$A$101,Bodování!$B$2:$B$101))</f>
        <v>0</v>
      </c>
      <c r="AC47" s="50">
        <f t="shared" si="32"/>
      </c>
      <c r="AD47" s="51">
        <f t="shared" si="33"/>
      </c>
      <c r="AE47" s="36"/>
      <c r="AF47" s="17"/>
      <c r="AG47" s="48">
        <f t="shared" si="34"/>
        <v>0</v>
      </c>
      <c r="AH47" s="48">
        <f t="shared" si="35"/>
        <v>0</v>
      </c>
      <c r="AI47" s="48">
        <f t="shared" si="36"/>
        <v>0</v>
      </c>
      <c r="AJ47" s="48">
        <f t="shared" si="37"/>
        <v>0</v>
      </c>
      <c r="AK47" s="48">
        <f t="shared" si="38"/>
        <v>0</v>
      </c>
      <c r="AL47" s="48">
        <f t="shared" si="39"/>
        <v>0</v>
      </c>
      <c r="AM47" s="48">
        <f t="shared" si="40"/>
        <v>0</v>
      </c>
      <c r="AN47" s="48">
        <f t="shared" si="41"/>
        <v>0</v>
      </c>
      <c r="AO47" s="48">
        <f t="shared" si="42"/>
        <v>0</v>
      </c>
      <c r="AP47" s="48">
        <f t="shared" si="43"/>
        <v>0</v>
      </c>
      <c r="AQ47" s="41">
        <f t="shared" si="44"/>
        <v>0</v>
      </c>
      <c r="AR47" s="41">
        <f t="shared" si="45"/>
        <v>10</v>
      </c>
      <c r="AS47" s="48">
        <f t="shared" si="46"/>
        <v>0</v>
      </c>
      <c r="AT47" s="48">
        <f t="shared" si="47"/>
        <v>0</v>
      </c>
      <c r="AU47" s="48">
        <f t="shared" si="48"/>
        <v>0</v>
      </c>
      <c r="AV47" s="48">
        <f t="shared" si="49"/>
        <v>0</v>
      </c>
      <c r="AW47" s="48">
        <f t="shared" si="50"/>
        <v>0</v>
      </c>
      <c r="AX47" s="48">
        <f t="shared" si="51"/>
        <v>0</v>
      </c>
      <c r="AY47" s="48">
        <f t="shared" si="52"/>
        <v>0</v>
      </c>
      <c r="AZ47" s="48">
        <f t="shared" si="53"/>
        <v>0</v>
      </c>
      <c r="BA47" s="48">
        <f t="shared" si="54"/>
        <v>0</v>
      </c>
      <c r="BB47" s="48">
        <f t="shared" si="55"/>
        <v>0</v>
      </c>
      <c r="BC47" s="41">
        <f t="shared" si="56"/>
        <v>0</v>
      </c>
      <c r="BD47" s="44">
        <f t="shared" si="57"/>
        <v>0</v>
      </c>
      <c r="BE47" s="58">
        <f t="shared" si="58"/>
        <v>0</v>
      </c>
      <c r="BF47" s="58"/>
    </row>
    <row r="48" spans="2:58" s="8" customFormat="1" ht="12.75" hidden="1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2"/>
        <v>0</v>
      </c>
      <c r="AB48" s="49">
        <f>IF(AA48=0,0,LOOKUP(AA48,Bodování!$A$2:$A$101,Bodování!$B$2:$B$101))</f>
        <v>0</v>
      </c>
      <c r="AC48" s="50">
        <f t="shared" si="32"/>
      </c>
      <c r="AD48" s="51">
        <f t="shared" si="33"/>
      </c>
      <c r="AE48" s="36"/>
      <c r="AF48" s="17"/>
      <c r="AG48" s="48">
        <f t="shared" si="34"/>
        <v>0</v>
      </c>
      <c r="AH48" s="48">
        <f t="shared" si="35"/>
        <v>0</v>
      </c>
      <c r="AI48" s="48">
        <f t="shared" si="36"/>
        <v>0</v>
      </c>
      <c r="AJ48" s="48">
        <f t="shared" si="37"/>
        <v>0</v>
      </c>
      <c r="AK48" s="48">
        <f t="shared" si="38"/>
        <v>0</v>
      </c>
      <c r="AL48" s="48">
        <f t="shared" si="39"/>
        <v>0</v>
      </c>
      <c r="AM48" s="48">
        <f t="shared" si="40"/>
        <v>0</v>
      </c>
      <c r="AN48" s="48">
        <f t="shared" si="41"/>
        <v>0</v>
      </c>
      <c r="AO48" s="48">
        <f t="shared" si="42"/>
        <v>0</v>
      </c>
      <c r="AP48" s="48">
        <f t="shared" si="43"/>
        <v>0</v>
      </c>
      <c r="AQ48" s="41">
        <f t="shared" si="44"/>
        <v>0</v>
      </c>
      <c r="AR48" s="41">
        <f t="shared" si="45"/>
        <v>10</v>
      </c>
      <c r="AS48" s="48">
        <f t="shared" si="46"/>
        <v>0</v>
      </c>
      <c r="AT48" s="48">
        <f t="shared" si="47"/>
        <v>0</v>
      </c>
      <c r="AU48" s="48">
        <f t="shared" si="48"/>
        <v>0</v>
      </c>
      <c r="AV48" s="48">
        <f t="shared" si="49"/>
        <v>0</v>
      </c>
      <c r="AW48" s="48">
        <f t="shared" si="50"/>
        <v>0</v>
      </c>
      <c r="AX48" s="48">
        <f t="shared" si="51"/>
        <v>0</v>
      </c>
      <c r="AY48" s="48">
        <f t="shared" si="52"/>
        <v>0</v>
      </c>
      <c r="AZ48" s="48">
        <f t="shared" si="53"/>
        <v>0</v>
      </c>
      <c r="BA48" s="48">
        <f t="shared" si="54"/>
        <v>0</v>
      </c>
      <c r="BB48" s="48">
        <f t="shared" si="55"/>
        <v>0</v>
      </c>
      <c r="BC48" s="41">
        <f t="shared" si="56"/>
        <v>0</v>
      </c>
      <c r="BD48" s="44">
        <f t="shared" si="57"/>
        <v>0</v>
      </c>
      <c r="BE48" s="58">
        <f t="shared" si="58"/>
        <v>0</v>
      </c>
      <c r="BF48" s="58"/>
    </row>
    <row r="49" spans="2:58" s="8" customFormat="1" ht="12.75" hidden="1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2"/>
        <v>0</v>
      </c>
      <c r="AB49" s="49">
        <f>IF(AA49=0,0,LOOKUP(AA49,Bodování!$A$2:$A$101,Bodování!$B$2:$B$101))</f>
        <v>0</v>
      </c>
      <c r="AC49" s="50">
        <f t="shared" si="32"/>
      </c>
      <c r="AD49" s="51">
        <f t="shared" si="33"/>
      </c>
      <c r="AE49" s="36"/>
      <c r="AF49" s="17"/>
      <c r="AG49" s="48">
        <f t="shared" si="34"/>
        <v>0</v>
      </c>
      <c r="AH49" s="48">
        <f t="shared" si="35"/>
        <v>0</v>
      </c>
      <c r="AI49" s="48">
        <f t="shared" si="36"/>
        <v>0</v>
      </c>
      <c r="AJ49" s="48">
        <f t="shared" si="37"/>
        <v>0</v>
      </c>
      <c r="AK49" s="48">
        <f t="shared" si="38"/>
        <v>0</v>
      </c>
      <c r="AL49" s="48">
        <f t="shared" si="39"/>
        <v>0</v>
      </c>
      <c r="AM49" s="48">
        <f t="shared" si="40"/>
        <v>0</v>
      </c>
      <c r="AN49" s="48">
        <f t="shared" si="41"/>
        <v>0</v>
      </c>
      <c r="AO49" s="48">
        <f t="shared" si="42"/>
        <v>0</v>
      </c>
      <c r="AP49" s="48">
        <f t="shared" si="43"/>
        <v>0</v>
      </c>
      <c r="AQ49" s="41">
        <f t="shared" si="44"/>
        <v>0</v>
      </c>
      <c r="AR49" s="41">
        <f t="shared" si="45"/>
        <v>10</v>
      </c>
      <c r="AS49" s="48">
        <f t="shared" si="46"/>
        <v>0</v>
      </c>
      <c r="AT49" s="48">
        <f t="shared" si="47"/>
        <v>0</v>
      </c>
      <c r="AU49" s="48">
        <f t="shared" si="48"/>
        <v>0</v>
      </c>
      <c r="AV49" s="48">
        <f t="shared" si="49"/>
        <v>0</v>
      </c>
      <c r="AW49" s="48">
        <f t="shared" si="50"/>
        <v>0</v>
      </c>
      <c r="AX49" s="48">
        <f t="shared" si="51"/>
        <v>0</v>
      </c>
      <c r="AY49" s="48">
        <f t="shared" si="52"/>
        <v>0</v>
      </c>
      <c r="AZ49" s="48">
        <f t="shared" si="53"/>
        <v>0</v>
      </c>
      <c r="BA49" s="48">
        <f t="shared" si="54"/>
        <v>0</v>
      </c>
      <c r="BB49" s="48">
        <f t="shared" si="55"/>
        <v>0</v>
      </c>
      <c r="BC49" s="41">
        <f t="shared" si="56"/>
        <v>0</v>
      </c>
      <c r="BD49" s="44">
        <f t="shared" si="57"/>
        <v>0</v>
      </c>
      <c r="BE49" s="58">
        <f t="shared" si="58"/>
        <v>0</v>
      </c>
      <c r="BF49" s="58"/>
    </row>
    <row r="50" spans="2:58" s="8" customFormat="1" ht="12.75" hidden="1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2"/>
        <v>0</v>
      </c>
      <c r="AB50" s="49">
        <f>IF(AA50=0,0,LOOKUP(AA50,Bodování!$A$2:$A$101,Bodování!$B$2:$B$101))</f>
        <v>0</v>
      </c>
      <c r="AC50" s="50">
        <f t="shared" si="32"/>
      </c>
      <c r="AD50" s="51">
        <f t="shared" si="33"/>
      </c>
      <c r="AE50" s="36"/>
      <c r="AF50" s="17"/>
      <c r="AG50" s="48">
        <f t="shared" si="34"/>
        <v>0</v>
      </c>
      <c r="AH50" s="48">
        <f t="shared" si="35"/>
        <v>0</v>
      </c>
      <c r="AI50" s="48">
        <f t="shared" si="36"/>
        <v>0</v>
      </c>
      <c r="AJ50" s="48">
        <f t="shared" si="37"/>
        <v>0</v>
      </c>
      <c r="AK50" s="48">
        <f t="shared" si="38"/>
        <v>0</v>
      </c>
      <c r="AL50" s="48">
        <f t="shared" si="39"/>
        <v>0</v>
      </c>
      <c r="AM50" s="48">
        <f t="shared" si="40"/>
        <v>0</v>
      </c>
      <c r="AN50" s="48">
        <f t="shared" si="41"/>
        <v>0</v>
      </c>
      <c r="AO50" s="48">
        <f t="shared" si="42"/>
        <v>0</v>
      </c>
      <c r="AP50" s="48">
        <f t="shared" si="43"/>
        <v>0</v>
      </c>
      <c r="AQ50" s="41">
        <f t="shared" si="44"/>
        <v>0</v>
      </c>
      <c r="AR50" s="41">
        <f t="shared" si="45"/>
        <v>10</v>
      </c>
      <c r="AS50" s="48">
        <f t="shared" si="46"/>
        <v>0</v>
      </c>
      <c r="AT50" s="48">
        <f t="shared" si="47"/>
        <v>0</v>
      </c>
      <c r="AU50" s="48">
        <f t="shared" si="48"/>
        <v>0</v>
      </c>
      <c r="AV50" s="48">
        <f t="shared" si="49"/>
        <v>0</v>
      </c>
      <c r="AW50" s="48">
        <f t="shared" si="50"/>
        <v>0</v>
      </c>
      <c r="AX50" s="48">
        <f t="shared" si="51"/>
        <v>0</v>
      </c>
      <c r="AY50" s="48">
        <f t="shared" si="52"/>
        <v>0</v>
      </c>
      <c r="AZ50" s="48">
        <f t="shared" si="53"/>
        <v>0</v>
      </c>
      <c r="BA50" s="48">
        <f t="shared" si="54"/>
        <v>0</v>
      </c>
      <c r="BB50" s="48">
        <f t="shared" si="55"/>
        <v>0</v>
      </c>
      <c r="BC50" s="41">
        <f t="shared" si="56"/>
        <v>0</v>
      </c>
      <c r="BD50" s="44">
        <f t="shared" si="57"/>
        <v>0</v>
      </c>
      <c r="BE50" s="58">
        <f t="shared" si="58"/>
        <v>0</v>
      </c>
      <c r="BF50" s="58"/>
    </row>
    <row r="51" spans="2:58" s="8" customFormat="1" ht="12.75" hidden="1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2"/>
        <v>0</v>
      </c>
      <c r="AB51" s="49">
        <f>IF(AA51=0,0,LOOKUP(AA51,Bodování!$A$2:$A$101,Bodování!$B$2:$B$101))</f>
        <v>0</v>
      </c>
      <c r="AC51" s="50">
        <f t="shared" si="32"/>
      </c>
      <c r="AD51" s="51">
        <f t="shared" si="33"/>
      </c>
      <c r="AE51" s="36"/>
      <c r="AF51" s="17"/>
      <c r="AG51" s="48">
        <f t="shared" si="34"/>
        <v>0</v>
      </c>
      <c r="AH51" s="48">
        <f t="shared" si="35"/>
        <v>0</v>
      </c>
      <c r="AI51" s="48">
        <f t="shared" si="36"/>
        <v>0</v>
      </c>
      <c r="AJ51" s="48">
        <f t="shared" si="37"/>
        <v>0</v>
      </c>
      <c r="AK51" s="48">
        <f t="shared" si="38"/>
        <v>0</v>
      </c>
      <c r="AL51" s="48">
        <f t="shared" si="39"/>
        <v>0</v>
      </c>
      <c r="AM51" s="48">
        <f t="shared" si="40"/>
        <v>0</v>
      </c>
      <c r="AN51" s="48">
        <f t="shared" si="41"/>
        <v>0</v>
      </c>
      <c r="AO51" s="48">
        <f t="shared" si="42"/>
        <v>0</v>
      </c>
      <c r="AP51" s="48">
        <f t="shared" si="43"/>
        <v>0</v>
      </c>
      <c r="AQ51" s="41">
        <f t="shared" si="44"/>
        <v>0</v>
      </c>
      <c r="AR51" s="41">
        <f t="shared" si="45"/>
        <v>10</v>
      </c>
      <c r="AS51" s="48">
        <f t="shared" si="46"/>
        <v>0</v>
      </c>
      <c r="AT51" s="48">
        <f t="shared" si="47"/>
        <v>0</v>
      </c>
      <c r="AU51" s="48">
        <f t="shared" si="48"/>
        <v>0</v>
      </c>
      <c r="AV51" s="48">
        <f t="shared" si="49"/>
        <v>0</v>
      </c>
      <c r="AW51" s="48">
        <f t="shared" si="50"/>
        <v>0</v>
      </c>
      <c r="AX51" s="48">
        <f t="shared" si="51"/>
        <v>0</v>
      </c>
      <c r="AY51" s="48">
        <f t="shared" si="52"/>
        <v>0</v>
      </c>
      <c r="AZ51" s="48">
        <f t="shared" si="53"/>
        <v>0</v>
      </c>
      <c r="BA51" s="48">
        <f t="shared" si="54"/>
        <v>0</v>
      </c>
      <c r="BB51" s="48">
        <f t="shared" si="55"/>
        <v>0</v>
      </c>
      <c r="BC51" s="41">
        <f t="shared" si="56"/>
        <v>0</v>
      </c>
      <c r="BD51" s="44">
        <f t="shared" si="57"/>
        <v>0</v>
      </c>
      <c r="BE51" s="58">
        <f t="shared" si="58"/>
        <v>0</v>
      </c>
      <c r="BF51" s="58"/>
    </row>
    <row r="52" spans="2:58" s="8" customFormat="1" ht="12.75" hidden="1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2"/>
        <v>0</v>
      </c>
      <c r="AB52" s="49">
        <f>IF(AA52=0,0,LOOKUP(AA52,Bodování!$A$2:$A$101,Bodování!$B$2:$B$101))</f>
        <v>0</v>
      </c>
      <c r="AC52" s="50">
        <f t="shared" si="32"/>
      </c>
      <c r="AD52" s="51">
        <f t="shared" si="33"/>
      </c>
      <c r="AE52" s="36"/>
      <c r="AF52" s="17"/>
      <c r="AG52" s="48">
        <f t="shared" si="34"/>
        <v>0</v>
      </c>
      <c r="AH52" s="48">
        <f t="shared" si="35"/>
        <v>0</v>
      </c>
      <c r="AI52" s="48">
        <f t="shared" si="36"/>
        <v>0</v>
      </c>
      <c r="AJ52" s="48">
        <f t="shared" si="37"/>
        <v>0</v>
      </c>
      <c r="AK52" s="48">
        <f t="shared" si="38"/>
        <v>0</v>
      </c>
      <c r="AL52" s="48">
        <f t="shared" si="39"/>
        <v>0</v>
      </c>
      <c r="AM52" s="48">
        <f t="shared" si="40"/>
        <v>0</v>
      </c>
      <c r="AN52" s="48">
        <f t="shared" si="41"/>
        <v>0</v>
      </c>
      <c r="AO52" s="48">
        <f t="shared" si="42"/>
        <v>0</v>
      </c>
      <c r="AP52" s="48">
        <f t="shared" si="43"/>
        <v>0</v>
      </c>
      <c r="AQ52" s="41">
        <f t="shared" si="44"/>
        <v>0</v>
      </c>
      <c r="AR52" s="41">
        <f t="shared" si="45"/>
        <v>10</v>
      </c>
      <c r="AS52" s="48">
        <f t="shared" si="46"/>
        <v>0</v>
      </c>
      <c r="AT52" s="48">
        <f t="shared" si="47"/>
        <v>0</v>
      </c>
      <c r="AU52" s="48">
        <f t="shared" si="48"/>
        <v>0</v>
      </c>
      <c r="AV52" s="48">
        <f t="shared" si="49"/>
        <v>0</v>
      </c>
      <c r="AW52" s="48">
        <f t="shared" si="50"/>
        <v>0</v>
      </c>
      <c r="AX52" s="48">
        <f t="shared" si="51"/>
        <v>0</v>
      </c>
      <c r="AY52" s="48">
        <f t="shared" si="52"/>
        <v>0</v>
      </c>
      <c r="AZ52" s="48">
        <f t="shared" si="53"/>
        <v>0</v>
      </c>
      <c r="BA52" s="48">
        <f t="shared" si="54"/>
        <v>0</v>
      </c>
      <c r="BB52" s="48">
        <f t="shared" si="55"/>
        <v>0</v>
      </c>
      <c r="BC52" s="41">
        <f t="shared" si="56"/>
        <v>0</v>
      </c>
      <c r="BD52" s="44">
        <f t="shared" si="57"/>
        <v>0</v>
      </c>
      <c r="BE52" s="58">
        <f t="shared" si="58"/>
        <v>0</v>
      </c>
      <c r="BF52" s="58"/>
    </row>
    <row r="53" spans="2:58" s="8" customFormat="1" ht="12.75" hidden="1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2"/>
        <v>0</v>
      </c>
      <c r="AB53" s="49">
        <f>IF(AA53=0,0,LOOKUP(AA53,Bodování!$A$2:$A$101,Bodování!$B$2:$B$101))</f>
        <v>0</v>
      </c>
      <c r="AC53" s="50">
        <f t="shared" si="32"/>
      </c>
      <c r="AD53" s="51">
        <f t="shared" si="33"/>
      </c>
      <c r="AE53" s="36"/>
      <c r="AF53" s="17"/>
      <c r="AG53" s="48">
        <f t="shared" si="34"/>
        <v>0</v>
      </c>
      <c r="AH53" s="48">
        <f t="shared" si="35"/>
        <v>0</v>
      </c>
      <c r="AI53" s="48">
        <f t="shared" si="36"/>
        <v>0</v>
      </c>
      <c r="AJ53" s="48">
        <f t="shared" si="37"/>
        <v>0</v>
      </c>
      <c r="AK53" s="48">
        <f t="shared" si="38"/>
        <v>0</v>
      </c>
      <c r="AL53" s="48">
        <f t="shared" si="39"/>
        <v>0</v>
      </c>
      <c r="AM53" s="48">
        <f t="shared" si="40"/>
        <v>0</v>
      </c>
      <c r="AN53" s="48">
        <f t="shared" si="41"/>
        <v>0</v>
      </c>
      <c r="AO53" s="48">
        <f t="shared" si="42"/>
        <v>0</v>
      </c>
      <c r="AP53" s="48">
        <f t="shared" si="43"/>
        <v>0</v>
      </c>
      <c r="AQ53" s="41">
        <f t="shared" si="44"/>
        <v>0</v>
      </c>
      <c r="AR53" s="41">
        <f t="shared" si="45"/>
        <v>10</v>
      </c>
      <c r="AS53" s="48">
        <f t="shared" si="46"/>
        <v>0</v>
      </c>
      <c r="AT53" s="48">
        <f t="shared" si="47"/>
        <v>0</v>
      </c>
      <c r="AU53" s="48">
        <f t="shared" si="48"/>
        <v>0</v>
      </c>
      <c r="AV53" s="48">
        <f t="shared" si="49"/>
        <v>0</v>
      </c>
      <c r="AW53" s="48">
        <f t="shared" si="50"/>
        <v>0</v>
      </c>
      <c r="AX53" s="48">
        <f t="shared" si="51"/>
        <v>0</v>
      </c>
      <c r="AY53" s="48">
        <f t="shared" si="52"/>
        <v>0</v>
      </c>
      <c r="AZ53" s="48">
        <f t="shared" si="53"/>
        <v>0</v>
      </c>
      <c r="BA53" s="48">
        <f t="shared" si="54"/>
        <v>0</v>
      </c>
      <c r="BB53" s="48">
        <f t="shared" si="55"/>
        <v>0</v>
      </c>
      <c r="BC53" s="41">
        <f t="shared" si="56"/>
        <v>0</v>
      </c>
      <c r="BD53" s="44">
        <f t="shared" si="57"/>
        <v>0</v>
      </c>
      <c r="BE53" s="58">
        <f t="shared" si="58"/>
        <v>0</v>
      </c>
      <c r="BF53" s="58"/>
    </row>
    <row r="54" spans="2:58" s="8" customFormat="1" ht="12.75" hidden="1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2"/>
        <v>0</v>
      </c>
      <c r="AB54" s="49">
        <f>IF(AA54=0,0,LOOKUP(AA54,Bodování!$A$2:$A$101,Bodování!$B$2:$B$101))</f>
        <v>0</v>
      </c>
      <c r="AC54" s="50">
        <f t="shared" si="32"/>
      </c>
      <c r="AD54" s="51">
        <f t="shared" si="33"/>
      </c>
      <c r="AE54" s="36"/>
      <c r="AF54" s="17"/>
      <c r="AG54" s="48">
        <f t="shared" si="34"/>
        <v>0</v>
      </c>
      <c r="AH54" s="48">
        <f t="shared" si="35"/>
        <v>0</v>
      </c>
      <c r="AI54" s="48">
        <f t="shared" si="36"/>
        <v>0</v>
      </c>
      <c r="AJ54" s="48">
        <f t="shared" si="37"/>
        <v>0</v>
      </c>
      <c r="AK54" s="48">
        <f t="shared" si="38"/>
        <v>0</v>
      </c>
      <c r="AL54" s="48">
        <f t="shared" si="39"/>
        <v>0</v>
      </c>
      <c r="AM54" s="48">
        <f t="shared" si="40"/>
        <v>0</v>
      </c>
      <c r="AN54" s="48">
        <f t="shared" si="41"/>
        <v>0</v>
      </c>
      <c r="AO54" s="48">
        <f t="shared" si="42"/>
        <v>0</v>
      </c>
      <c r="AP54" s="48">
        <f t="shared" si="43"/>
        <v>0</v>
      </c>
      <c r="AQ54" s="41">
        <f t="shared" si="44"/>
        <v>0</v>
      </c>
      <c r="AR54" s="41">
        <f t="shared" si="45"/>
        <v>10</v>
      </c>
      <c r="AS54" s="48">
        <f t="shared" si="46"/>
        <v>0</v>
      </c>
      <c r="AT54" s="48">
        <f t="shared" si="47"/>
        <v>0</v>
      </c>
      <c r="AU54" s="48">
        <f t="shared" si="48"/>
        <v>0</v>
      </c>
      <c r="AV54" s="48">
        <f t="shared" si="49"/>
        <v>0</v>
      </c>
      <c r="AW54" s="48">
        <f t="shared" si="50"/>
        <v>0</v>
      </c>
      <c r="AX54" s="48">
        <f t="shared" si="51"/>
        <v>0</v>
      </c>
      <c r="AY54" s="48">
        <f t="shared" si="52"/>
        <v>0</v>
      </c>
      <c r="AZ54" s="48">
        <f t="shared" si="53"/>
        <v>0</v>
      </c>
      <c r="BA54" s="48">
        <f t="shared" si="54"/>
        <v>0</v>
      </c>
      <c r="BB54" s="48">
        <f t="shared" si="55"/>
        <v>0</v>
      </c>
      <c r="BC54" s="41">
        <f t="shared" si="56"/>
        <v>0</v>
      </c>
      <c r="BD54" s="44">
        <f t="shared" si="57"/>
        <v>0</v>
      </c>
      <c r="BE54" s="58">
        <f t="shared" si="58"/>
        <v>0</v>
      </c>
      <c r="BF54" s="58"/>
    </row>
    <row r="55" spans="2:58" s="8" customFormat="1" ht="12.75" hidden="1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2"/>
        <v>0</v>
      </c>
      <c r="AB55" s="49">
        <f>IF(AA55=0,0,LOOKUP(AA55,Bodování!$A$2:$A$101,Bodování!$B$2:$B$101))</f>
        <v>0</v>
      </c>
      <c r="AC55" s="50">
        <f t="shared" si="32"/>
      </c>
      <c r="AD55" s="51">
        <f t="shared" si="33"/>
      </c>
      <c r="AE55" s="36"/>
      <c r="AF55" s="17"/>
      <c r="AG55" s="48">
        <f t="shared" si="34"/>
        <v>0</v>
      </c>
      <c r="AH55" s="48">
        <f t="shared" si="35"/>
        <v>0</v>
      </c>
      <c r="AI55" s="48">
        <f t="shared" si="36"/>
        <v>0</v>
      </c>
      <c r="AJ55" s="48">
        <f t="shared" si="37"/>
        <v>0</v>
      </c>
      <c r="AK55" s="48">
        <f t="shared" si="38"/>
        <v>0</v>
      </c>
      <c r="AL55" s="48">
        <f t="shared" si="39"/>
        <v>0</v>
      </c>
      <c r="AM55" s="48">
        <f t="shared" si="40"/>
        <v>0</v>
      </c>
      <c r="AN55" s="48">
        <f t="shared" si="41"/>
        <v>0</v>
      </c>
      <c r="AO55" s="48">
        <f t="shared" si="42"/>
        <v>0</v>
      </c>
      <c r="AP55" s="48">
        <f t="shared" si="43"/>
        <v>0</v>
      </c>
      <c r="AQ55" s="41">
        <f t="shared" si="44"/>
        <v>0</v>
      </c>
      <c r="AR55" s="41">
        <f t="shared" si="45"/>
        <v>10</v>
      </c>
      <c r="AS55" s="48">
        <f t="shared" si="46"/>
        <v>0</v>
      </c>
      <c r="AT55" s="48">
        <f t="shared" si="47"/>
        <v>0</v>
      </c>
      <c r="AU55" s="48">
        <f t="shared" si="48"/>
        <v>0</v>
      </c>
      <c r="AV55" s="48">
        <f t="shared" si="49"/>
        <v>0</v>
      </c>
      <c r="AW55" s="48">
        <f t="shared" si="50"/>
        <v>0</v>
      </c>
      <c r="AX55" s="48">
        <f t="shared" si="51"/>
        <v>0</v>
      </c>
      <c r="AY55" s="48">
        <f t="shared" si="52"/>
        <v>0</v>
      </c>
      <c r="AZ55" s="48">
        <f t="shared" si="53"/>
        <v>0</v>
      </c>
      <c r="BA55" s="48">
        <f t="shared" si="54"/>
        <v>0</v>
      </c>
      <c r="BB55" s="48">
        <f t="shared" si="55"/>
        <v>0</v>
      </c>
      <c r="BC55" s="41">
        <f t="shared" si="56"/>
        <v>0</v>
      </c>
      <c r="BD55" s="44">
        <f t="shared" si="57"/>
        <v>0</v>
      </c>
      <c r="BE55" s="58">
        <f t="shared" si="58"/>
        <v>0</v>
      </c>
      <c r="BF55" s="58"/>
    </row>
    <row r="56" spans="2:58" s="8" customFormat="1" ht="12.75" hidden="1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2"/>
        <v>0</v>
      </c>
      <c r="AB56" s="49">
        <f>IF(AA56=0,0,LOOKUP(AA56,Bodování!$A$2:$A$101,Bodování!$B$2:$B$101))</f>
        <v>0</v>
      </c>
      <c r="AC56" s="50">
        <f t="shared" si="32"/>
      </c>
      <c r="AD56" s="51">
        <f t="shared" si="33"/>
      </c>
      <c r="AE56" s="36"/>
      <c r="AF56" s="17"/>
      <c r="AG56" s="48">
        <f t="shared" si="34"/>
        <v>0</v>
      </c>
      <c r="AH56" s="48">
        <f t="shared" si="35"/>
        <v>0</v>
      </c>
      <c r="AI56" s="48">
        <f t="shared" si="36"/>
        <v>0</v>
      </c>
      <c r="AJ56" s="48">
        <f t="shared" si="37"/>
        <v>0</v>
      </c>
      <c r="AK56" s="48">
        <f t="shared" si="38"/>
        <v>0</v>
      </c>
      <c r="AL56" s="48">
        <f t="shared" si="39"/>
        <v>0</v>
      </c>
      <c r="AM56" s="48">
        <f t="shared" si="40"/>
        <v>0</v>
      </c>
      <c r="AN56" s="48">
        <f t="shared" si="41"/>
        <v>0</v>
      </c>
      <c r="AO56" s="48">
        <f t="shared" si="42"/>
        <v>0</v>
      </c>
      <c r="AP56" s="48">
        <f t="shared" si="43"/>
        <v>0</v>
      </c>
      <c r="AQ56" s="41">
        <f t="shared" si="44"/>
        <v>0</v>
      </c>
      <c r="AR56" s="41">
        <f t="shared" si="45"/>
        <v>10</v>
      </c>
      <c r="AS56" s="48">
        <f t="shared" si="46"/>
        <v>0</v>
      </c>
      <c r="AT56" s="48">
        <f t="shared" si="47"/>
        <v>0</v>
      </c>
      <c r="AU56" s="48">
        <f t="shared" si="48"/>
        <v>0</v>
      </c>
      <c r="AV56" s="48">
        <f t="shared" si="49"/>
        <v>0</v>
      </c>
      <c r="AW56" s="48">
        <f t="shared" si="50"/>
        <v>0</v>
      </c>
      <c r="AX56" s="48">
        <f t="shared" si="51"/>
        <v>0</v>
      </c>
      <c r="AY56" s="48">
        <f t="shared" si="52"/>
        <v>0</v>
      </c>
      <c r="AZ56" s="48">
        <f t="shared" si="53"/>
        <v>0</v>
      </c>
      <c r="BA56" s="48">
        <f t="shared" si="54"/>
        <v>0</v>
      </c>
      <c r="BB56" s="48">
        <f t="shared" si="55"/>
        <v>0</v>
      </c>
      <c r="BC56" s="41">
        <f t="shared" si="56"/>
        <v>0</v>
      </c>
      <c r="BD56" s="44">
        <f t="shared" si="57"/>
        <v>0</v>
      </c>
      <c r="BE56" s="58">
        <f t="shared" si="58"/>
        <v>0</v>
      </c>
      <c r="BF56" s="58"/>
    </row>
    <row r="57" spans="2:58" s="8" customFormat="1" ht="12.75" hidden="1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2"/>
        <v>0</v>
      </c>
      <c r="AB57" s="49">
        <f>IF(AA57=0,0,LOOKUP(AA57,Bodování!$A$2:$A$101,Bodování!$B$2:$B$101))</f>
        <v>0</v>
      </c>
      <c r="AC57" s="50">
        <f t="shared" si="32"/>
      </c>
      <c r="AD57" s="51">
        <f t="shared" si="33"/>
      </c>
      <c r="AE57" s="36"/>
      <c r="AF57" s="17"/>
      <c r="AG57" s="48">
        <f t="shared" si="34"/>
        <v>0</v>
      </c>
      <c r="AH57" s="48">
        <f t="shared" si="35"/>
        <v>0</v>
      </c>
      <c r="AI57" s="48">
        <f t="shared" si="36"/>
        <v>0</v>
      </c>
      <c r="AJ57" s="48">
        <f t="shared" si="37"/>
        <v>0</v>
      </c>
      <c r="AK57" s="48">
        <f t="shared" si="38"/>
        <v>0</v>
      </c>
      <c r="AL57" s="48">
        <f t="shared" si="39"/>
        <v>0</v>
      </c>
      <c r="AM57" s="48">
        <f t="shared" si="40"/>
        <v>0</v>
      </c>
      <c r="AN57" s="48">
        <f t="shared" si="41"/>
        <v>0</v>
      </c>
      <c r="AO57" s="48">
        <f t="shared" si="42"/>
        <v>0</v>
      </c>
      <c r="AP57" s="48">
        <f t="shared" si="43"/>
        <v>0</v>
      </c>
      <c r="AQ57" s="41">
        <f t="shared" si="44"/>
        <v>0</v>
      </c>
      <c r="AR57" s="41">
        <f t="shared" si="45"/>
        <v>10</v>
      </c>
      <c r="AS57" s="48">
        <f t="shared" si="46"/>
        <v>0</v>
      </c>
      <c r="AT57" s="48">
        <f t="shared" si="47"/>
        <v>0</v>
      </c>
      <c r="AU57" s="48">
        <f t="shared" si="48"/>
        <v>0</v>
      </c>
      <c r="AV57" s="48">
        <f t="shared" si="49"/>
        <v>0</v>
      </c>
      <c r="AW57" s="48">
        <f t="shared" si="50"/>
        <v>0</v>
      </c>
      <c r="AX57" s="48">
        <f t="shared" si="51"/>
        <v>0</v>
      </c>
      <c r="AY57" s="48">
        <f t="shared" si="52"/>
        <v>0</v>
      </c>
      <c r="AZ57" s="48">
        <f t="shared" si="53"/>
        <v>0</v>
      </c>
      <c r="BA57" s="48">
        <f t="shared" si="54"/>
        <v>0</v>
      </c>
      <c r="BB57" s="48">
        <f t="shared" si="55"/>
        <v>0</v>
      </c>
      <c r="BC57" s="41">
        <f t="shared" si="56"/>
        <v>0</v>
      </c>
      <c r="BD57" s="44">
        <f t="shared" si="57"/>
        <v>0</v>
      </c>
      <c r="BE57" s="58">
        <f t="shared" si="58"/>
        <v>0</v>
      </c>
      <c r="BF57" s="58"/>
    </row>
    <row r="58" spans="2:58" s="8" customFormat="1" ht="12.75" hidden="1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2"/>
        <v>0</v>
      </c>
      <c r="AB58" s="49">
        <f>IF(AA58=0,0,LOOKUP(AA58,Bodování!$A$2:$A$101,Bodování!$B$2:$B$101))</f>
        <v>0</v>
      </c>
      <c r="AC58" s="50">
        <f t="shared" si="32"/>
      </c>
      <c r="AD58" s="51">
        <f t="shared" si="33"/>
      </c>
      <c r="AE58" s="36"/>
      <c r="AF58" s="17"/>
      <c r="AG58" s="48">
        <f t="shared" si="34"/>
        <v>0</v>
      </c>
      <c r="AH58" s="48">
        <f t="shared" si="35"/>
        <v>0</v>
      </c>
      <c r="AI58" s="48">
        <f t="shared" si="36"/>
        <v>0</v>
      </c>
      <c r="AJ58" s="48">
        <f t="shared" si="37"/>
        <v>0</v>
      </c>
      <c r="AK58" s="48">
        <f t="shared" si="38"/>
        <v>0</v>
      </c>
      <c r="AL58" s="48">
        <f t="shared" si="39"/>
        <v>0</v>
      </c>
      <c r="AM58" s="48">
        <f t="shared" si="40"/>
        <v>0</v>
      </c>
      <c r="AN58" s="48">
        <f t="shared" si="41"/>
        <v>0</v>
      </c>
      <c r="AO58" s="48">
        <f t="shared" si="42"/>
        <v>0</v>
      </c>
      <c r="AP58" s="48">
        <f t="shared" si="43"/>
        <v>0</v>
      </c>
      <c r="AQ58" s="41">
        <f t="shared" si="44"/>
        <v>0</v>
      </c>
      <c r="AR58" s="41">
        <f t="shared" si="45"/>
        <v>10</v>
      </c>
      <c r="AS58" s="48">
        <f t="shared" si="46"/>
        <v>0</v>
      </c>
      <c r="AT58" s="48">
        <f t="shared" si="47"/>
        <v>0</v>
      </c>
      <c r="AU58" s="48">
        <f t="shared" si="48"/>
        <v>0</v>
      </c>
      <c r="AV58" s="48">
        <f t="shared" si="49"/>
        <v>0</v>
      </c>
      <c r="AW58" s="48">
        <f t="shared" si="50"/>
        <v>0</v>
      </c>
      <c r="AX58" s="48">
        <f t="shared" si="51"/>
        <v>0</v>
      </c>
      <c r="AY58" s="48">
        <f t="shared" si="52"/>
        <v>0</v>
      </c>
      <c r="AZ58" s="48">
        <f t="shared" si="53"/>
        <v>0</v>
      </c>
      <c r="BA58" s="48">
        <f t="shared" si="54"/>
        <v>0</v>
      </c>
      <c r="BB58" s="48">
        <f t="shared" si="55"/>
        <v>0</v>
      </c>
      <c r="BC58" s="41">
        <f t="shared" si="56"/>
        <v>0</v>
      </c>
      <c r="BD58" s="44">
        <f t="shared" si="57"/>
        <v>0</v>
      </c>
      <c r="BE58" s="58">
        <f t="shared" si="58"/>
        <v>0</v>
      </c>
      <c r="BF58" s="58"/>
    </row>
    <row r="59" spans="2:58" s="8" customFormat="1" ht="12.75" hidden="1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2"/>
        <v>0</v>
      </c>
      <c r="AB59" s="49">
        <f>IF(AA59=0,0,LOOKUP(AA59,Bodování!$A$2:$A$101,Bodování!$B$2:$B$101))</f>
        <v>0</v>
      </c>
      <c r="AC59" s="50">
        <f t="shared" si="32"/>
      </c>
      <c r="AD59" s="51">
        <f t="shared" si="33"/>
      </c>
      <c r="AE59" s="36"/>
      <c r="AF59" s="17"/>
      <c r="AG59" s="48">
        <f t="shared" si="34"/>
        <v>0</v>
      </c>
      <c r="AH59" s="48">
        <f t="shared" si="35"/>
        <v>0</v>
      </c>
      <c r="AI59" s="48">
        <f t="shared" si="36"/>
        <v>0</v>
      </c>
      <c r="AJ59" s="48">
        <f t="shared" si="37"/>
        <v>0</v>
      </c>
      <c r="AK59" s="48">
        <f t="shared" si="38"/>
        <v>0</v>
      </c>
      <c r="AL59" s="48">
        <f t="shared" si="39"/>
        <v>0</v>
      </c>
      <c r="AM59" s="48">
        <f t="shared" si="40"/>
        <v>0</v>
      </c>
      <c r="AN59" s="48">
        <f t="shared" si="41"/>
        <v>0</v>
      </c>
      <c r="AO59" s="48">
        <f t="shared" si="42"/>
        <v>0</v>
      </c>
      <c r="AP59" s="48">
        <f t="shared" si="43"/>
        <v>0</v>
      </c>
      <c r="AQ59" s="41">
        <f t="shared" si="44"/>
        <v>0</v>
      </c>
      <c r="AR59" s="41">
        <f t="shared" si="45"/>
        <v>10</v>
      </c>
      <c r="AS59" s="48">
        <f t="shared" si="46"/>
        <v>0</v>
      </c>
      <c r="AT59" s="48">
        <f t="shared" si="47"/>
        <v>0</v>
      </c>
      <c r="AU59" s="48">
        <f t="shared" si="48"/>
        <v>0</v>
      </c>
      <c r="AV59" s="48">
        <f t="shared" si="49"/>
        <v>0</v>
      </c>
      <c r="AW59" s="48">
        <f t="shared" si="50"/>
        <v>0</v>
      </c>
      <c r="AX59" s="48">
        <f t="shared" si="51"/>
        <v>0</v>
      </c>
      <c r="AY59" s="48">
        <f t="shared" si="52"/>
        <v>0</v>
      </c>
      <c r="AZ59" s="48">
        <f t="shared" si="53"/>
        <v>0</v>
      </c>
      <c r="BA59" s="48">
        <f t="shared" si="54"/>
        <v>0</v>
      </c>
      <c r="BB59" s="48">
        <f t="shared" si="55"/>
        <v>0</v>
      </c>
      <c r="BC59" s="41">
        <f t="shared" si="56"/>
        <v>0</v>
      </c>
      <c r="BD59" s="44">
        <f t="shared" si="57"/>
        <v>0</v>
      </c>
      <c r="BE59" s="58">
        <f t="shared" si="58"/>
        <v>0</v>
      </c>
      <c r="BF59" s="58"/>
    </row>
    <row r="60" spans="2:58" s="8" customFormat="1" ht="12.75" hidden="1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2"/>
        <v>0</v>
      </c>
      <c r="AB60" s="49">
        <f>IF(AA60=0,0,LOOKUP(AA60,Bodování!$A$2:$A$101,Bodování!$B$2:$B$101))</f>
        <v>0</v>
      </c>
      <c r="AC60" s="50">
        <f t="shared" si="32"/>
      </c>
      <c r="AD60" s="51">
        <f t="shared" si="33"/>
      </c>
      <c r="AE60" s="36"/>
      <c r="AF60" s="17"/>
      <c r="AG60" s="48">
        <f t="shared" si="34"/>
        <v>0</v>
      </c>
      <c r="AH60" s="48">
        <f t="shared" si="35"/>
        <v>0</v>
      </c>
      <c r="AI60" s="48">
        <f t="shared" si="36"/>
        <v>0</v>
      </c>
      <c r="AJ60" s="48">
        <f t="shared" si="37"/>
        <v>0</v>
      </c>
      <c r="AK60" s="48">
        <f t="shared" si="38"/>
        <v>0</v>
      </c>
      <c r="AL60" s="48">
        <f t="shared" si="39"/>
        <v>0</v>
      </c>
      <c r="AM60" s="48">
        <f t="shared" si="40"/>
        <v>0</v>
      </c>
      <c r="AN60" s="48">
        <f t="shared" si="41"/>
        <v>0</v>
      </c>
      <c r="AO60" s="48">
        <f t="shared" si="42"/>
        <v>0</v>
      </c>
      <c r="AP60" s="48">
        <f t="shared" si="43"/>
        <v>0</v>
      </c>
      <c r="AQ60" s="41">
        <f t="shared" si="44"/>
        <v>0</v>
      </c>
      <c r="AR60" s="41">
        <f t="shared" si="45"/>
        <v>10</v>
      </c>
      <c r="AS60" s="48">
        <f t="shared" si="46"/>
        <v>0</v>
      </c>
      <c r="AT60" s="48">
        <f t="shared" si="47"/>
        <v>0</v>
      </c>
      <c r="AU60" s="48">
        <f t="shared" si="48"/>
        <v>0</v>
      </c>
      <c r="AV60" s="48">
        <f t="shared" si="49"/>
        <v>0</v>
      </c>
      <c r="AW60" s="48">
        <f t="shared" si="50"/>
        <v>0</v>
      </c>
      <c r="AX60" s="48">
        <f t="shared" si="51"/>
        <v>0</v>
      </c>
      <c r="AY60" s="48">
        <f t="shared" si="52"/>
        <v>0</v>
      </c>
      <c r="AZ60" s="48">
        <f t="shared" si="53"/>
        <v>0</v>
      </c>
      <c r="BA60" s="48">
        <f t="shared" si="54"/>
        <v>0</v>
      </c>
      <c r="BB60" s="48">
        <f t="shared" si="55"/>
        <v>0</v>
      </c>
      <c r="BC60" s="41">
        <f t="shared" si="56"/>
        <v>0</v>
      </c>
      <c r="BD60" s="44">
        <f t="shared" si="57"/>
        <v>0</v>
      </c>
      <c r="BE60" s="58">
        <f t="shared" si="58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89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600" verticalDpi="600" orientation="landscape" paperSize="9" scale="71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625" style="2" customWidth="1"/>
    <col min="2" max="2" width="10.00390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125" style="15" bestFit="1" customWidth="1"/>
    <col min="28" max="28" width="5.75390625" style="17" bestFit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11.25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36" customHeight="1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36</v>
      </c>
      <c r="D4" s="40" t="s">
        <v>35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1" t="s">
        <v>19</v>
      </c>
      <c r="C9" s="81" t="s">
        <v>0</v>
      </c>
      <c r="D9" s="82" t="s">
        <v>7</v>
      </c>
      <c r="E9" s="77" t="s">
        <v>9</v>
      </c>
      <c r="F9" s="78"/>
      <c r="G9" s="79" t="s">
        <v>10</v>
      </c>
      <c r="H9" s="80"/>
      <c r="I9" s="77" t="s">
        <v>11</v>
      </c>
      <c r="J9" s="78"/>
      <c r="K9" s="79" t="s">
        <v>12</v>
      </c>
      <c r="L9" s="80"/>
      <c r="M9" s="77" t="s">
        <v>13</v>
      </c>
      <c r="N9" s="78"/>
      <c r="O9" s="79" t="s">
        <v>14</v>
      </c>
      <c r="P9" s="80"/>
      <c r="Q9" s="77" t="s">
        <v>15</v>
      </c>
      <c r="R9" s="78"/>
      <c r="S9" s="79" t="s">
        <v>16</v>
      </c>
      <c r="T9" s="80"/>
      <c r="U9" s="77" t="s">
        <v>20</v>
      </c>
      <c r="V9" s="78"/>
      <c r="W9" s="79" t="s">
        <v>21</v>
      </c>
      <c r="X9" s="80"/>
      <c r="Y9" s="73" t="s">
        <v>6</v>
      </c>
      <c r="Z9" s="74"/>
      <c r="AA9" s="73" t="s">
        <v>6</v>
      </c>
      <c r="AB9" s="74"/>
      <c r="AC9" s="75" t="s">
        <v>3</v>
      </c>
      <c r="AD9" s="76"/>
      <c r="AE9" s="71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2"/>
      <c r="C10" s="81"/>
      <c r="D10" s="82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2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7</v>
      </c>
      <c r="BE10" s="59" t="s">
        <v>26</v>
      </c>
    </row>
    <row r="11" spans="2:58" s="8" customFormat="1" ht="12.75">
      <c r="B11" s="68">
        <v>5</v>
      </c>
      <c r="C11" s="14" t="s">
        <v>53</v>
      </c>
      <c r="D11" s="13" t="s">
        <v>54</v>
      </c>
      <c r="E11" s="32"/>
      <c r="F11" s="56">
        <f>IF(E11=0,0,IF(E11="",0,LOOKUP(E11,Bodování!$A$2:$A$101,Bodování!$B$2:$B$101)))</f>
        <v>0</v>
      </c>
      <c r="G11" s="35">
        <v>5</v>
      </c>
      <c r="H11" s="57">
        <f>IF(G11=0,0,IF(G11="",0,LOOKUP(G11,Bodování!$A$2:$A$101,Bodování!$B$2:$B$101)))</f>
        <v>26</v>
      </c>
      <c r="I11" s="32">
        <v>3</v>
      </c>
      <c r="J11" s="56">
        <f>IF(I11=0,0,IF(I11="",0,LOOKUP(I11,Bodování!$A$2:$A$101,Bodování!$B$2:$B$101)))</f>
        <v>28</v>
      </c>
      <c r="K11" s="35">
        <v>2</v>
      </c>
      <c r="L11" s="57">
        <f>IF(K11=0,0,IF(K11="",0,LOOKUP(K11,Bodování!$A$2:$A$101,Bodování!$B$2:$B$101)))</f>
        <v>29</v>
      </c>
      <c r="M11" s="32">
        <v>1</v>
      </c>
      <c r="N11" s="56">
        <f>IF(M11=0,0,IF(M11="",0,LOOKUP(M11,Bodování!$A$2:$A$101,Bodování!$B$2:$B$101)))</f>
        <v>30</v>
      </c>
      <c r="O11" s="35">
        <v>1</v>
      </c>
      <c r="P11" s="57">
        <f>IF(O11=0,0,IF(O11="",0,LOOKUP(O11,Bodování!$A$2:$A$101,Bodování!$B$2:$B$101)))</f>
        <v>30</v>
      </c>
      <c r="Q11" s="32">
        <v>0</v>
      </c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>IF(BE11&lt;7,0,AQ11)</f>
        <v>0</v>
      </c>
      <c r="Z11" s="49">
        <f>IF(Y11=0,0,LOOKUP(Y11,Bodování!$A$2:$A$101,Bodování!$B$2:$B$101))</f>
        <v>0</v>
      </c>
      <c r="AA11" s="49">
        <f>IF(BE11&lt;7,0,IF(AR11&gt;1,AQ11,BC11))</f>
        <v>0</v>
      </c>
      <c r="AB11" s="49">
        <f>IF(AA11=0,0,LOOKUP(AA11,Bodování!$A$2:$A$101,Bodování!$B$2:$B$101))</f>
        <v>0</v>
      </c>
      <c r="AC11" s="50">
        <f>IF(C11&gt;0,E11+G11+I11+K11+M11+O11+Q11+S11+U11+W11-Y11-AA11,"")</f>
        <v>12</v>
      </c>
      <c r="AD11" s="51">
        <f>IF(C11&gt;0,F11+H11+J11+L11+N11+P11+R11+T11+V11+X11-Z11-AB11,"")</f>
        <v>143</v>
      </c>
      <c r="AE11" s="36">
        <v>1</v>
      </c>
      <c r="AF11" s="17"/>
      <c r="AG11" s="48">
        <f>E11</f>
        <v>0</v>
      </c>
      <c r="AH11" s="48">
        <f>G11</f>
        <v>5</v>
      </c>
      <c r="AI11" s="48">
        <f>I11</f>
        <v>3</v>
      </c>
      <c r="AJ11" s="48">
        <f>K11</f>
        <v>2</v>
      </c>
      <c r="AK11" s="48">
        <f>M11</f>
        <v>1</v>
      </c>
      <c r="AL11" s="48">
        <f>O11</f>
        <v>1</v>
      </c>
      <c r="AM11" s="48">
        <f>Q11</f>
        <v>0</v>
      </c>
      <c r="AN11" s="48">
        <f>S11</f>
        <v>0</v>
      </c>
      <c r="AO11" s="48">
        <f>U11</f>
        <v>0</v>
      </c>
      <c r="AP11" s="48">
        <f>W11</f>
        <v>0</v>
      </c>
      <c r="AQ11" s="41">
        <f>MAX(AG11:AP11)</f>
        <v>5</v>
      </c>
      <c r="AR11" s="41">
        <f>COUNTIF(AG11:AP11,AQ11)</f>
        <v>1</v>
      </c>
      <c r="AS11" s="48">
        <f>IF(AQ11=AG11,0,AG11)</f>
        <v>0</v>
      </c>
      <c r="AT11" s="48">
        <f>IF(AQ11=AH11,0,AH11)</f>
        <v>0</v>
      </c>
      <c r="AU11" s="48">
        <f>IF(AQ11=AI11,0,AI11)</f>
        <v>3</v>
      </c>
      <c r="AV11" s="48">
        <f>IF(AQ11=AJ11,0,AJ11)</f>
        <v>2</v>
      </c>
      <c r="AW11" s="48">
        <f>IF(AQ11=AK11,0,AK11)</f>
        <v>1</v>
      </c>
      <c r="AX11" s="48">
        <f>IF(AQ11=AL11,0,AL11)</f>
        <v>1</v>
      </c>
      <c r="AY11" s="48">
        <f>IF(AQ11=AM11,0,AM11)</f>
        <v>0</v>
      </c>
      <c r="AZ11" s="48">
        <f>IF(AQ11=AN11,0,AN11)</f>
        <v>0</v>
      </c>
      <c r="BA11" s="48">
        <f>IF(AQ11=AO11,0,AO11)</f>
        <v>0</v>
      </c>
      <c r="BB11" s="48">
        <f>IF(AQ11=AP11,0,AP11)</f>
        <v>0</v>
      </c>
      <c r="BC11" s="41">
        <f>MAX(AS11:BB11)</f>
        <v>3</v>
      </c>
      <c r="BD11" s="44">
        <f>IF(C11="",0,1)</f>
        <v>1</v>
      </c>
      <c r="BE11" s="58">
        <f>10-(COUNTIF(AG11:AP11,0))</f>
        <v>5</v>
      </c>
      <c r="BF11" s="58"/>
    </row>
    <row r="12" spans="2:58" s="8" customFormat="1" ht="12.75">
      <c r="B12" s="68">
        <v>1</v>
      </c>
      <c r="C12" s="14" t="s">
        <v>43</v>
      </c>
      <c r="D12" s="13" t="s">
        <v>44</v>
      </c>
      <c r="E12" s="32"/>
      <c r="F12" s="56">
        <f>IF(E12=0,0,IF(E12="",0,LOOKUP(E12,Bodování!$A$2:$A$101,Bodování!$B$2:$B$101)))</f>
        <v>0</v>
      </c>
      <c r="G12" s="35">
        <v>1</v>
      </c>
      <c r="H12" s="57">
        <f>IF(G12=0,0,IF(G12="",0,LOOKUP(G12,Bodování!$A$2:$A$101,Bodování!$B$2:$B$101)))</f>
        <v>30</v>
      </c>
      <c r="I12" s="32">
        <v>1</v>
      </c>
      <c r="J12" s="56">
        <f>IF(I12=0,0,IF(I12="",0,LOOKUP(I12,Bodování!$A$2:$A$101,Bodování!$B$2:$B$101)))</f>
        <v>30</v>
      </c>
      <c r="K12" s="35">
        <v>1</v>
      </c>
      <c r="L12" s="57">
        <f>IF(K12=0,0,IF(K12="",0,LOOKUP(K12,Bodování!$A$2:$A$101,Bodování!$B$2:$B$101)))</f>
        <v>30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>
        <v>0</v>
      </c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>IF(BE12&lt;7,0,AQ12)</f>
        <v>0</v>
      </c>
      <c r="Z12" s="49">
        <f>IF(Y12=0,0,LOOKUP(Y12,Bodování!$A$2:$A$101,Bodování!$B$2:$B$101))</f>
        <v>0</v>
      </c>
      <c r="AA12" s="49">
        <f>IF(BE12&lt;7,0,IF(AR12&gt;1,AQ12,BC12))</f>
        <v>0</v>
      </c>
      <c r="AB12" s="49">
        <f>IF(AA12=0,0,LOOKUP(AA12,Bodování!$A$2:$A$101,Bodování!$B$2:$B$101))</f>
        <v>0</v>
      </c>
      <c r="AC12" s="50">
        <f>IF(C12&gt;0,E12+G12+I12+K12+M12+O12+Q12+S12+U12+W12-Y12-AA12,"")</f>
        <v>3</v>
      </c>
      <c r="AD12" s="51">
        <f>IF(C12&gt;0,F12+H12+J12+L12+N12+P12+R12+T12+V12+X12-Z12-AB12,"")</f>
        <v>90</v>
      </c>
      <c r="AE12" s="36">
        <v>2</v>
      </c>
      <c r="AF12" s="17"/>
      <c r="AG12" s="48">
        <f>E12</f>
        <v>0</v>
      </c>
      <c r="AH12" s="48">
        <f>G12</f>
        <v>1</v>
      </c>
      <c r="AI12" s="48">
        <f>I12</f>
        <v>1</v>
      </c>
      <c r="AJ12" s="48">
        <f>K12</f>
        <v>1</v>
      </c>
      <c r="AK12" s="48">
        <f>M12</f>
        <v>0</v>
      </c>
      <c r="AL12" s="48">
        <f>O12</f>
        <v>0</v>
      </c>
      <c r="AM12" s="48">
        <f>Q12</f>
        <v>0</v>
      </c>
      <c r="AN12" s="48">
        <f>S12</f>
        <v>0</v>
      </c>
      <c r="AO12" s="48">
        <f>U12</f>
        <v>0</v>
      </c>
      <c r="AP12" s="48">
        <f>W12</f>
        <v>0</v>
      </c>
      <c r="AQ12" s="41">
        <f>MAX(AG12:AP12)</f>
        <v>1</v>
      </c>
      <c r="AR12" s="41">
        <f>COUNTIF(AG12:AP12,AQ12)</f>
        <v>3</v>
      </c>
      <c r="AS12" s="48">
        <f>IF(AQ12=AG12,0,AG12)</f>
        <v>0</v>
      </c>
      <c r="AT12" s="48">
        <f>IF(AQ12=AH12,0,AH12)</f>
        <v>0</v>
      </c>
      <c r="AU12" s="48">
        <f>IF(AQ12=AI12,0,AI12)</f>
        <v>0</v>
      </c>
      <c r="AV12" s="48">
        <f>IF(AQ12=AJ12,0,AJ12)</f>
        <v>0</v>
      </c>
      <c r="AW12" s="48">
        <f>IF(AQ12=AK12,0,AK12)</f>
        <v>0</v>
      </c>
      <c r="AX12" s="48">
        <f>IF(AQ12=AL12,0,AL12)</f>
        <v>0</v>
      </c>
      <c r="AY12" s="48">
        <f>IF(AQ12=AM12,0,AM12)</f>
        <v>0</v>
      </c>
      <c r="AZ12" s="48">
        <f>IF(AQ12=AN12,0,AN12)</f>
        <v>0</v>
      </c>
      <c r="BA12" s="48">
        <f>IF(AQ12=AO12,0,AO12)</f>
        <v>0</v>
      </c>
      <c r="BB12" s="48">
        <f>IF(AQ12=AP12,0,AP12)</f>
        <v>0</v>
      </c>
      <c r="BC12" s="41">
        <f>MAX(AS12:BB12)</f>
        <v>0</v>
      </c>
      <c r="BD12" s="44">
        <f>IF(C12="",0,1)</f>
        <v>1</v>
      </c>
      <c r="BE12" s="58">
        <f>10-(COUNTIF(AG12:AP12,0))</f>
        <v>3</v>
      </c>
      <c r="BF12" s="58"/>
    </row>
    <row r="13" spans="2:58" s="8" customFormat="1" ht="12.75">
      <c r="B13" s="68">
        <v>2</v>
      </c>
      <c r="C13" s="14" t="s">
        <v>50</v>
      </c>
      <c r="D13" s="13" t="s">
        <v>51</v>
      </c>
      <c r="E13" s="32"/>
      <c r="F13" s="56">
        <f>IF(E13=0,0,IF(E13="",0,LOOKUP(E13,Bodování!$A$2:$A$101,Bodování!$B$2:$B$101)))</f>
        <v>0</v>
      </c>
      <c r="G13" s="35">
        <v>2</v>
      </c>
      <c r="H13" s="57">
        <f>IF(G13=0,0,IF(G13="",0,LOOKUP(G13,Bodování!$A$2:$A$101,Bodování!$B$2:$B$101)))</f>
        <v>29</v>
      </c>
      <c r="I13" s="32">
        <v>4</v>
      </c>
      <c r="J13" s="56">
        <f>IF(I13=0,0,IF(I13="",0,LOOKUP(I13,Bodování!$A$2:$A$101,Bodování!$B$2:$B$101)))</f>
        <v>27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>
        <v>0</v>
      </c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>IF(BE13&lt;7,0,AQ13)</f>
        <v>0</v>
      </c>
      <c r="Z13" s="49">
        <f>IF(Y13=0,0,LOOKUP(Y13,Bodování!$A$2:$A$101,Bodování!$B$2:$B$101))</f>
        <v>0</v>
      </c>
      <c r="AA13" s="49">
        <f>IF(BE13&lt;7,0,IF(AR13&gt;1,AQ13,BC13))</f>
        <v>0</v>
      </c>
      <c r="AB13" s="49">
        <f>IF(AA13=0,0,LOOKUP(AA13,Bodování!$A$2:$A$101,Bodování!$B$2:$B$101))</f>
        <v>0</v>
      </c>
      <c r="AC13" s="50">
        <f>IF(C13&gt;0,E13+G13+I13+K13+M13+O13+Q13+S13+U13+W13-Y13-AA13,"")</f>
        <v>6</v>
      </c>
      <c r="AD13" s="51">
        <f>IF(C13&gt;0,F13+H13+J13+L13+N13+P13+R13+T13+V13+X13-Z13-AB13,"")</f>
        <v>56</v>
      </c>
      <c r="AE13" s="36">
        <v>3</v>
      </c>
      <c r="AF13" s="17"/>
      <c r="AG13" s="48">
        <f>E13</f>
        <v>0</v>
      </c>
      <c r="AH13" s="48">
        <f>G13</f>
        <v>2</v>
      </c>
      <c r="AI13" s="48">
        <f>I13</f>
        <v>4</v>
      </c>
      <c r="AJ13" s="48">
        <f>K13</f>
        <v>0</v>
      </c>
      <c r="AK13" s="48">
        <f>M13</f>
        <v>0</v>
      </c>
      <c r="AL13" s="48">
        <f>O13</f>
        <v>0</v>
      </c>
      <c r="AM13" s="48">
        <f>Q13</f>
        <v>0</v>
      </c>
      <c r="AN13" s="48">
        <f>S13</f>
        <v>0</v>
      </c>
      <c r="AO13" s="48">
        <f>U13</f>
        <v>0</v>
      </c>
      <c r="AP13" s="48">
        <f>W13</f>
        <v>0</v>
      </c>
      <c r="AQ13" s="41">
        <f>MAX(AG13:AP13)</f>
        <v>4</v>
      </c>
      <c r="AR13" s="41">
        <f>COUNTIF(AG13:AP13,AQ13)</f>
        <v>1</v>
      </c>
      <c r="AS13" s="48">
        <f>IF(AQ13=AG13,0,AG13)</f>
        <v>0</v>
      </c>
      <c r="AT13" s="48">
        <f>IF(AQ13=AH13,0,AH13)</f>
        <v>2</v>
      </c>
      <c r="AU13" s="48">
        <f>IF(AQ13=AI13,0,AI13)</f>
        <v>0</v>
      </c>
      <c r="AV13" s="48">
        <f>IF(AQ13=AJ13,0,AJ13)</f>
        <v>0</v>
      </c>
      <c r="AW13" s="48">
        <f>IF(AQ13=AK13,0,AK13)</f>
        <v>0</v>
      </c>
      <c r="AX13" s="48">
        <f>IF(AQ13=AL13,0,AL13)</f>
        <v>0</v>
      </c>
      <c r="AY13" s="48">
        <f>IF(AQ13=AM13,0,AM13)</f>
        <v>0</v>
      </c>
      <c r="AZ13" s="48">
        <f>IF(AQ13=AN13,0,AN13)</f>
        <v>0</v>
      </c>
      <c r="BA13" s="48">
        <f>IF(AQ13=AO13,0,AO13)</f>
        <v>0</v>
      </c>
      <c r="BB13" s="48">
        <f>IF(AQ13=AP13,0,AP13)</f>
        <v>0</v>
      </c>
      <c r="BC13" s="41">
        <f>MAX(AS13:BB13)</f>
        <v>2</v>
      </c>
      <c r="BD13" s="44">
        <f>IF(C13="",0,1)</f>
        <v>1</v>
      </c>
      <c r="BE13" s="58">
        <f>10-(COUNTIF(AG13:AP13,0))</f>
        <v>2</v>
      </c>
      <c r="BF13" s="58"/>
    </row>
    <row r="14" spans="2:58" s="8" customFormat="1" ht="12.75">
      <c r="B14" s="68">
        <v>3</v>
      </c>
      <c r="C14" s="14" t="s">
        <v>86</v>
      </c>
      <c r="D14" s="13" t="s">
        <v>87</v>
      </c>
      <c r="E14" s="32"/>
      <c r="F14" s="56">
        <f>IF(E14=0,0,IF(E14="",0,LOOKUP(E14,Bodování!$A$2:$A$101,Bodování!$B$2:$B$101)))</f>
        <v>0</v>
      </c>
      <c r="G14" s="35">
        <v>3</v>
      </c>
      <c r="H14" s="57">
        <f>IF(G14=0,0,IF(G14="",0,LOOKUP(G14,Bodování!$A$2:$A$101,Bodování!$B$2:$B$101)))</f>
        <v>28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>
        <v>3</v>
      </c>
      <c r="N14" s="56">
        <f>IF(M14=0,0,IF(M14="",0,LOOKUP(M14,Bodování!$A$2:$A$101,Bodování!$B$2:$B$101)))</f>
        <v>28</v>
      </c>
      <c r="O14" s="35"/>
      <c r="P14" s="57">
        <f>IF(O14=0,0,IF(O14="",0,LOOKUP(O14,Bodování!$A$2:$A$101,Bodování!$B$2:$B$101)))</f>
        <v>0</v>
      </c>
      <c r="Q14" s="32">
        <v>0</v>
      </c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>IF(BE14&lt;7,0,AQ14)</f>
        <v>0</v>
      </c>
      <c r="Z14" s="49">
        <f>IF(Y14=0,0,LOOKUP(Y14,Bodování!$A$2:$A$101,Bodování!$B$2:$B$101))</f>
        <v>0</v>
      </c>
      <c r="AA14" s="49">
        <f>IF(BE14&lt;7,0,IF(AR14&gt;1,AQ14,BC14))</f>
        <v>0</v>
      </c>
      <c r="AB14" s="49">
        <f>IF(AA14=0,0,LOOKUP(AA14,Bodování!$A$2:$A$101,Bodování!$B$2:$B$101))</f>
        <v>0</v>
      </c>
      <c r="AC14" s="50">
        <f>IF(C14&gt;0,E14+G14+I14+K14+M14+O14+Q14+S14+U14+W14-Y14-AA14,"")</f>
        <v>6</v>
      </c>
      <c r="AD14" s="51">
        <f>IF(C14&gt;0,F14+H14+J14+L14+N14+P14+R14+T14+V14+X14-Z14-AB14,"")</f>
        <v>56</v>
      </c>
      <c r="AE14" s="36">
        <v>4</v>
      </c>
      <c r="AF14" s="17"/>
      <c r="AG14" s="48">
        <f>E14</f>
        <v>0</v>
      </c>
      <c r="AH14" s="48">
        <f>G14</f>
        <v>3</v>
      </c>
      <c r="AI14" s="48">
        <f>I14</f>
        <v>0</v>
      </c>
      <c r="AJ14" s="48">
        <f>K14</f>
        <v>0</v>
      </c>
      <c r="AK14" s="48">
        <f>M14</f>
        <v>3</v>
      </c>
      <c r="AL14" s="48">
        <f>O14</f>
        <v>0</v>
      </c>
      <c r="AM14" s="48">
        <f>Q14</f>
        <v>0</v>
      </c>
      <c r="AN14" s="48">
        <f>S14</f>
        <v>0</v>
      </c>
      <c r="AO14" s="48">
        <f>U14</f>
        <v>0</v>
      </c>
      <c r="AP14" s="48">
        <f>W14</f>
        <v>0</v>
      </c>
      <c r="AQ14" s="41">
        <f>MAX(AG14:AP14)</f>
        <v>3</v>
      </c>
      <c r="AR14" s="41">
        <f>COUNTIF(AG14:AP14,AQ14)</f>
        <v>2</v>
      </c>
      <c r="AS14" s="48">
        <f>IF(AQ14=AG14,0,AG14)</f>
        <v>0</v>
      </c>
      <c r="AT14" s="48">
        <f>IF(AQ14=AH14,0,AH14)</f>
        <v>0</v>
      </c>
      <c r="AU14" s="48">
        <f>IF(AQ14=AI14,0,AI14)</f>
        <v>0</v>
      </c>
      <c r="AV14" s="48">
        <f>IF(AQ14=AJ14,0,AJ14)</f>
        <v>0</v>
      </c>
      <c r="AW14" s="48">
        <f>IF(AQ14=AK14,0,AK14)</f>
        <v>0</v>
      </c>
      <c r="AX14" s="48">
        <f>IF(AQ14=AL14,0,AL14)</f>
        <v>0</v>
      </c>
      <c r="AY14" s="48">
        <f>IF(AQ14=AM14,0,AM14)</f>
        <v>0</v>
      </c>
      <c r="AZ14" s="48">
        <f>IF(AQ14=AN14,0,AN14)</f>
        <v>0</v>
      </c>
      <c r="BA14" s="48">
        <f>IF(AQ14=AO14,0,AO14)</f>
        <v>0</v>
      </c>
      <c r="BB14" s="48">
        <f>IF(AQ14=AP14,0,AP14)</f>
        <v>0</v>
      </c>
      <c r="BC14" s="41">
        <f>MAX(AS14:BB14)</f>
        <v>0</v>
      </c>
      <c r="BD14" s="44">
        <f>IF(C14="",0,1)</f>
        <v>1</v>
      </c>
      <c r="BE14" s="58">
        <f>10-(COUNTIF(AG14:AP14,0))</f>
        <v>2</v>
      </c>
      <c r="BF14" s="58"/>
    </row>
    <row r="15" spans="2:58" s="8" customFormat="1" ht="12.75">
      <c r="B15" s="68">
        <v>4</v>
      </c>
      <c r="C15" s="14" t="s">
        <v>84</v>
      </c>
      <c r="D15" s="13" t="s">
        <v>51</v>
      </c>
      <c r="E15" s="32"/>
      <c r="F15" s="56">
        <f>IF(E15=0,0,IF(E15="",0,LOOKUP(E15,Bodování!$A$2:$A$101,Bodování!$B$2:$B$101)))</f>
        <v>0</v>
      </c>
      <c r="G15" s="35">
        <v>4</v>
      </c>
      <c r="H15" s="57">
        <f>IF(G15=0,0,IF(G15="",0,LOOKUP(G15,Bodování!$A$2:$A$101,Bodování!$B$2:$B$101)))</f>
        <v>27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>
        <v>2</v>
      </c>
      <c r="N15" s="56">
        <f>IF(M15=0,0,IF(M15="",0,LOOKUP(M15,Bodování!$A$2:$A$101,Bodování!$B$2:$B$101)))</f>
        <v>29</v>
      </c>
      <c r="O15" s="35"/>
      <c r="P15" s="57">
        <f>IF(O15=0,0,IF(O15="",0,LOOKUP(O15,Bodování!$A$2:$A$101,Bodování!$B$2:$B$101)))</f>
        <v>0</v>
      </c>
      <c r="Q15" s="32">
        <v>0</v>
      </c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>IF(BE15&lt;7,0,AQ15)</f>
        <v>0</v>
      </c>
      <c r="Z15" s="49">
        <f>IF(Y15=0,0,LOOKUP(Y15,Bodování!$A$2:$A$101,Bodování!$B$2:$B$101))</f>
        <v>0</v>
      </c>
      <c r="AA15" s="49">
        <f>IF(BE15&lt;7,0,IF(AR15&gt;1,AQ15,BC15))</f>
        <v>0</v>
      </c>
      <c r="AB15" s="49">
        <f>IF(AA15=0,0,LOOKUP(AA15,Bodování!$A$2:$A$101,Bodování!$B$2:$B$101))</f>
        <v>0</v>
      </c>
      <c r="AC15" s="50">
        <f>IF(C15&gt;0,E15+G15+I15+K15+M15+O15+Q15+S15+U15+W15-Y15-AA15,"")</f>
        <v>6</v>
      </c>
      <c r="AD15" s="51">
        <f>IF(C15&gt;0,F15+H15+J15+L15+N15+P15+R15+T15+V15+X15-Z15-AB15,"")</f>
        <v>56</v>
      </c>
      <c r="AE15" s="36">
        <v>5</v>
      </c>
      <c r="AF15" s="17"/>
      <c r="AG15" s="48">
        <f>E15</f>
        <v>0</v>
      </c>
      <c r="AH15" s="48">
        <f>G15</f>
        <v>4</v>
      </c>
      <c r="AI15" s="48">
        <f>I15</f>
        <v>0</v>
      </c>
      <c r="AJ15" s="48">
        <f>K15</f>
        <v>0</v>
      </c>
      <c r="AK15" s="48">
        <f>M15</f>
        <v>2</v>
      </c>
      <c r="AL15" s="48">
        <f>O15</f>
        <v>0</v>
      </c>
      <c r="AM15" s="48">
        <f>Q15</f>
        <v>0</v>
      </c>
      <c r="AN15" s="48">
        <f>S15</f>
        <v>0</v>
      </c>
      <c r="AO15" s="48">
        <f>U15</f>
        <v>0</v>
      </c>
      <c r="AP15" s="48">
        <f>W15</f>
        <v>0</v>
      </c>
      <c r="AQ15" s="41">
        <f>MAX(AG15:AP15)</f>
        <v>4</v>
      </c>
      <c r="AR15" s="41">
        <f>COUNTIF(AG15:AP15,AQ15)</f>
        <v>1</v>
      </c>
      <c r="AS15" s="48">
        <f>IF(AQ15=AG15,0,AG15)</f>
        <v>0</v>
      </c>
      <c r="AT15" s="48">
        <f>IF(AQ15=AH15,0,AH15)</f>
        <v>0</v>
      </c>
      <c r="AU15" s="48">
        <f>IF(AQ15=AI15,0,AI15)</f>
        <v>0</v>
      </c>
      <c r="AV15" s="48">
        <f>IF(AQ15=AJ15,0,AJ15)</f>
        <v>0</v>
      </c>
      <c r="AW15" s="48">
        <f>IF(AQ15=AK15,0,AK15)</f>
        <v>2</v>
      </c>
      <c r="AX15" s="48">
        <f>IF(AQ15=AL15,0,AL15)</f>
        <v>0</v>
      </c>
      <c r="AY15" s="48">
        <f>IF(AQ15=AM15,0,AM15)</f>
        <v>0</v>
      </c>
      <c r="AZ15" s="48">
        <f>IF(AQ15=AN15,0,AN15)</f>
        <v>0</v>
      </c>
      <c r="BA15" s="48">
        <f>IF(AQ15=AO15,0,AO15)</f>
        <v>0</v>
      </c>
      <c r="BB15" s="48">
        <f>IF(AQ15=AP15,0,AP15)</f>
        <v>0</v>
      </c>
      <c r="BC15" s="41">
        <f>MAX(AS15:BB15)</f>
        <v>2</v>
      </c>
      <c r="BD15" s="44">
        <f>IF(C15="",0,1)</f>
        <v>1</v>
      </c>
      <c r="BE15" s="58">
        <f>10-(COUNTIF(AG15:AP15,0))</f>
        <v>2</v>
      </c>
      <c r="BF15" s="58"/>
    </row>
    <row r="16" spans="2:58" s="8" customFormat="1" ht="12.75">
      <c r="B16" s="68">
        <v>7</v>
      </c>
      <c r="C16" s="14" t="s">
        <v>88</v>
      </c>
      <c r="D16" s="13" t="s">
        <v>51</v>
      </c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>
        <v>2</v>
      </c>
      <c r="J16" s="56">
        <f>IF(I16=0,0,IF(I16="",0,LOOKUP(I16,Bodování!$A$2:$A$101,Bodování!$B$2:$B$101)))</f>
        <v>29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>
        <v>0</v>
      </c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>IF(BE16&lt;7,0,AQ16)</f>
        <v>0</v>
      </c>
      <c r="Z16" s="49">
        <f>IF(Y16=0,0,LOOKUP(Y16,Bodování!$A$2:$A$101,Bodování!$B$2:$B$101))</f>
        <v>0</v>
      </c>
      <c r="AA16" s="49">
        <f>IF(BE16&lt;7,0,IF(AR16&gt;1,AQ16,BC16))</f>
        <v>0</v>
      </c>
      <c r="AB16" s="49">
        <f>IF(AA16=0,0,LOOKUP(AA16,Bodování!$A$2:$A$101,Bodování!$B$2:$B$101))</f>
        <v>0</v>
      </c>
      <c r="AC16" s="50">
        <f>IF(C16&gt;0,E16+G16+I16+K16+M16+O16+Q16+S16+U16+W16-Y16-AA16,"")</f>
        <v>2</v>
      </c>
      <c r="AD16" s="51">
        <f>IF(C16&gt;0,F16+H16+J16+L16+N16+P16+R16+T16+V16+X16-Z16-AB16,"")</f>
        <v>29</v>
      </c>
      <c r="AE16" s="36">
        <v>6</v>
      </c>
      <c r="AF16" s="17"/>
      <c r="AG16" s="48">
        <f>E16</f>
        <v>0</v>
      </c>
      <c r="AH16" s="48">
        <f>G16</f>
        <v>0</v>
      </c>
      <c r="AI16" s="48">
        <f>I16</f>
        <v>2</v>
      </c>
      <c r="AJ16" s="48">
        <f>K16</f>
        <v>0</v>
      </c>
      <c r="AK16" s="48">
        <f>M16</f>
        <v>0</v>
      </c>
      <c r="AL16" s="48">
        <f>O16</f>
        <v>0</v>
      </c>
      <c r="AM16" s="48">
        <f>Q16</f>
        <v>0</v>
      </c>
      <c r="AN16" s="48">
        <f>S16</f>
        <v>0</v>
      </c>
      <c r="AO16" s="48">
        <f>U16</f>
        <v>0</v>
      </c>
      <c r="AP16" s="48">
        <f>W16</f>
        <v>0</v>
      </c>
      <c r="AQ16" s="41">
        <f>MAX(AG16:AP16)</f>
        <v>2</v>
      </c>
      <c r="AR16" s="41">
        <f>COUNTIF(AG16:AP16,AQ16)</f>
        <v>1</v>
      </c>
      <c r="AS16" s="48">
        <f>IF(AQ16=AG16,0,AG16)</f>
        <v>0</v>
      </c>
      <c r="AT16" s="48">
        <f>IF(AQ16=AH16,0,AH16)</f>
        <v>0</v>
      </c>
      <c r="AU16" s="48">
        <f>IF(AQ16=AI16,0,AI16)</f>
        <v>0</v>
      </c>
      <c r="AV16" s="48">
        <f>IF(AQ16=AJ16,0,AJ16)</f>
        <v>0</v>
      </c>
      <c r="AW16" s="48">
        <f>IF(AQ16=AK16,0,AK16)</f>
        <v>0</v>
      </c>
      <c r="AX16" s="48">
        <f>IF(AQ16=AL16,0,AL16)</f>
        <v>0</v>
      </c>
      <c r="AY16" s="48">
        <f>IF(AQ16=AM16,0,AM16)</f>
        <v>0</v>
      </c>
      <c r="AZ16" s="48">
        <f>IF(AQ16=AN16,0,AN16)</f>
        <v>0</v>
      </c>
      <c r="BA16" s="48">
        <f>IF(AQ16=AO16,0,AO16)</f>
        <v>0</v>
      </c>
      <c r="BB16" s="48">
        <f>IF(AQ16=AP16,0,AP16)</f>
        <v>0</v>
      </c>
      <c r="BC16" s="41">
        <f>MAX(AS16:BB16)</f>
        <v>0</v>
      </c>
      <c r="BD16" s="44">
        <f>IF(C16="",0,1)</f>
        <v>1</v>
      </c>
      <c r="BE16" s="58">
        <f>10-(COUNTIF(AG16:AP16,0))</f>
        <v>1</v>
      </c>
      <c r="BF16" s="58"/>
    </row>
    <row r="17" spans="2:58" s="8" customFormat="1" ht="12.75">
      <c r="B17" s="68">
        <v>6</v>
      </c>
      <c r="C17" s="14" t="s">
        <v>55</v>
      </c>
      <c r="D17" s="13" t="s">
        <v>54</v>
      </c>
      <c r="E17" s="32"/>
      <c r="F17" s="56">
        <f>IF(E17=0,0,IF(E17="",0,LOOKUP(E17,Bodování!$A$2:$A$101,Bodování!$B$2:$B$101)))</f>
        <v>0</v>
      </c>
      <c r="G17" s="35">
        <v>6</v>
      </c>
      <c r="H17" s="57">
        <f>IF(G17=0,0,IF(G17="",0,LOOKUP(G17,Bodování!$A$2:$A$101,Bodování!$B$2:$B$101)))</f>
        <v>25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>
        <v>0</v>
      </c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>IF(BE17&lt;7,0,AQ17)</f>
        <v>0</v>
      </c>
      <c r="Z17" s="49">
        <f>IF(Y17=0,0,LOOKUP(Y17,Bodování!$A$2:$A$101,Bodování!$B$2:$B$101))</f>
        <v>0</v>
      </c>
      <c r="AA17" s="49">
        <f>IF(BE17&lt;7,0,IF(AR17&gt;1,AQ17,BC17))</f>
        <v>0</v>
      </c>
      <c r="AB17" s="49">
        <f>IF(AA17=0,0,LOOKUP(AA17,Bodování!$A$2:$A$101,Bodování!$B$2:$B$101))</f>
        <v>0</v>
      </c>
      <c r="AC17" s="50">
        <f>IF(C17&gt;0,E17+G17+I17+K17+M17+O17+Q17+S17+U17+W17-Y17-AA17,"")</f>
        <v>6</v>
      </c>
      <c r="AD17" s="51">
        <f>IF(C17&gt;0,F17+H17+J17+L17+N17+P17+R17+T17+V17+X17-Z17-AB17,"")</f>
        <v>25</v>
      </c>
      <c r="AE17" s="36">
        <v>7</v>
      </c>
      <c r="AF17" s="17"/>
      <c r="AG17" s="48">
        <f>E17</f>
        <v>0</v>
      </c>
      <c r="AH17" s="48">
        <f>G17</f>
        <v>6</v>
      </c>
      <c r="AI17" s="48">
        <f>I17</f>
        <v>0</v>
      </c>
      <c r="AJ17" s="48">
        <f>K17</f>
        <v>0</v>
      </c>
      <c r="AK17" s="48">
        <f>M17</f>
        <v>0</v>
      </c>
      <c r="AL17" s="48">
        <f>O17</f>
        <v>0</v>
      </c>
      <c r="AM17" s="48">
        <f>Q17</f>
        <v>0</v>
      </c>
      <c r="AN17" s="48">
        <f>S17</f>
        <v>0</v>
      </c>
      <c r="AO17" s="48">
        <f>U17</f>
        <v>0</v>
      </c>
      <c r="AP17" s="48">
        <f>W17</f>
        <v>0</v>
      </c>
      <c r="AQ17" s="41">
        <f>MAX(AG17:AP17)</f>
        <v>6</v>
      </c>
      <c r="AR17" s="41">
        <f>COUNTIF(AG17:AP17,AQ17)</f>
        <v>1</v>
      </c>
      <c r="AS17" s="48">
        <f>IF(AQ17=AG17,0,AG17)</f>
        <v>0</v>
      </c>
      <c r="AT17" s="48">
        <f>IF(AQ17=AH17,0,AH17)</f>
        <v>0</v>
      </c>
      <c r="AU17" s="48">
        <f>IF(AQ17=AI17,0,AI17)</f>
        <v>0</v>
      </c>
      <c r="AV17" s="48">
        <f>IF(AQ17=AJ17,0,AJ17)</f>
        <v>0</v>
      </c>
      <c r="AW17" s="48">
        <f>IF(AQ17=AK17,0,AK17)</f>
        <v>0</v>
      </c>
      <c r="AX17" s="48">
        <f>IF(AQ17=AL17,0,AL17)</f>
        <v>0</v>
      </c>
      <c r="AY17" s="48">
        <f>IF(AQ17=AM17,0,AM17)</f>
        <v>0</v>
      </c>
      <c r="AZ17" s="48">
        <f>IF(AQ17=AN17,0,AN17)</f>
        <v>0</v>
      </c>
      <c r="BA17" s="48">
        <f>IF(AQ17=AO17,0,AO17)</f>
        <v>0</v>
      </c>
      <c r="BB17" s="48">
        <f>IF(AQ17=AP17,0,AP17)</f>
        <v>0</v>
      </c>
      <c r="BC17" s="41">
        <f>MAX(AS17:BB17)</f>
        <v>0</v>
      </c>
      <c r="BD17" s="44">
        <f>IF(C17="",0,1)</f>
        <v>1</v>
      </c>
      <c r="BE17" s="58">
        <f>10-(COUNTIF(AG17:AP17,0))</f>
        <v>1</v>
      </c>
      <c r="BF17" s="58"/>
    </row>
    <row r="18" spans="2:58" s="8" customFormat="1" ht="12.75" hidden="1">
      <c r="B18" s="68">
        <f aca="true" t="shared" si="0" ref="B18:B42">AE18</f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aca="true" t="shared" si="1" ref="Y18:Y42">IF(BE18&lt;7,0,AQ18)</f>
        <v>0</v>
      </c>
      <c r="Z18" s="49">
        <f>IF(Y18=0,0,LOOKUP(Y18,Bodování!$A$2:$A$101,Bodování!$B$2:$B$101))</f>
        <v>0</v>
      </c>
      <c r="AA18" s="49">
        <f aca="true" t="shared" si="2" ref="AA18:AA60">IF(BE18&lt;7,0,IF(AR18&gt;1,AQ18,BC18))</f>
        <v>0</v>
      </c>
      <c r="AB18" s="49">
        <f>IF(AA18=0,0,LOOKUP(AA18,Bodování!$A$2:$A$101,Bodování!$B$2:$B$101))</f>
        <v>0</v>
      </c>
      <c r="AC18" s="50">
        <f aca="true" t="shared" si="3" ref="AC18:AC42">IF(C18&gt;0,E18+G18+I18+K18+M18+O18+Q18+S18+U18+W18-Y18-AA18,"")</f>
      </c>
      <c r="AD18" s="51">
        <f aca="true" t="shared" si="4" ref="AD18:AD42">IF(C18&gt;0,F18+H18+J18+L18+N18+P18+R18+T18+V18+X18-Z18-AB18,"")</f>
      </c>
      <c r="AE18" s="36"/>
      <c r="AF18" s="17"/>
      <c r="AG18" s="48">
        <f aca="true" t="shared" si="5" ref="AG18:AG42">E18</f>
        <v>0</v>
      </c>
      <c r="AH18" s="48">
        <f aca="true" t="shared" si="6" ref="AH18:AH42">G18</f>
        <v>0</v>
      </c>
      <c r="AI18" s="48">
        <f aca="true" t="shared" si="7" ref="AI18:AI42">I18</f>
        <v>0</v>
      </c>
      <c r="AJ18" s="48">
        <f aca="true" t="shared" si="8" ref="AJ18:AJ42">K18</f>
        <v>0</v>
      </c>
      <c r="AK18" s="48">
        <f aca="true" t="shared" si="9" ref="AK18:AK42">M18</f>
        <v>0</v>
      </c>
      <c r="AL18" s="48">
        <f aca="true" t="shared" si="10" ref="AL18:AL42">O18</f>
        <v>0</v>
      </c>
      <c r="AM18" s="48">
        <f aca="true" t="shared" si="11" ref="AM18:AM42">Q18</f>
        <v>0</v>
      </c>
      <c r="AN18" s="48">
        <f aca="true" t="shared" si="12" ref="AN18:AN42">S18</f>
        <v>0</v>
      </c>
      <c r="AO18" s="48">
        <f aca="true" t="shared" si="13" ref="AO18:AO42">U18</f>
        <v>0</v>
      </c>
      <c r="AP18" s="48">
        <f aca="true" t="shared" si="14" ref="AP18:AP42">W18</f>
        <v>0</v>
      </c>
      <c r="AQ18" s="41">
        <f aca="true" t="shared" si="15" ref="AQ18:AQ42">MAX(AG18:AP18)</f>
        <v>0</v>
      </c>
      <c r="AR18" s="41">
        <f aca="true" t="shared" si="16" ref="AR18:AR42">COUNTIF(AG18:AP18,AQ18)</f>
        <v>10</v>
      </c>
      <c r="AS18" s="48">
        <f aca="true" t="shared" si="17" ref="AS18:AS42">IF(AQ18=AG18,0,AG18)</f>
        <v>0</v>
      </c>
      <c r="AT18" s="48">
        <f aca="true" t="shared" si="18" ref="AT18:AT42">IF(AQ18=AH18,0,AH18)</f>
        <v>0</v>
      </c>
      <c r="AU18" s="48">
        <f aca="true" t="shared" si="19" ref="AU18:AU42">IF(AQ18=AI18,0,AI18)</f>
        <v>0</v>
      </c>
      <c r="AV18" s="48">
        <f aca="true" t="shared" si="20" ref="AV18:AV42">IF(AQ18=AJ18,0,AJ18)</f>
        <v>0</v>
      </c>
      <c r="AW18" s="48">
        <f aca="true" t="shared" si="21" ref="AW18:AW42">IF(AQ18=AK18,0,AK18)</f>
        <v>0</v>
      </c>
      <c r="AX18" s="48">
        <f aca="true" t="shared" si="22" ref="AX18:AX42">IF(AQ18=AL18,0,AL18)</f>
        <v>0</v>
      </c>
      <c r="AY18" s="48">
        <f aca="true" t="shared" si="23" ref="AY18:AY42">IF(AQ18=AM18,0,AM18)</f>
        <v>0</v>
      </c>
      <c r="AZ18" s="48">
        <f aca="true" t="shared" si="24" ref="AZ18:AZ42">IF(AQ18=AN18,0,AN18)</f>
        <v>0</v>
      </c>
      <c r="BA18" s="48">
        <f aca="true" t="shared" si="25" ref="BA18:BA42">IF(AQ18=AO18,0,AO18)</f>
        <v>0</v>
      </c>
      <c r="BB18" s="48">
        <f aca="true" t="shared" si="26" ref="BB18:BB42">IF(AQ18=AP18,0,AP18)</f>
        <v>0</v>
      </c>
      <c r="BC18" s="41">
        <f aca="true" t="shared" si="27" ref="BC18:BC42">MAX(AS18:BB18)</f>
        <v>0</v>
      </c>
      <c r="BD18" s="44">
        <f aca="true" t="shared" si="28" ref="BD18:BD42">IF(C18="",0,1)</f>
        <v>0</v>
      </c>
      <c r="BE18" s="58">
        <f aca="true" t="shared" si="29" ref="BE18:BE42">10-(COUNTIF(AG18:AP18,0))</f>
        <v>0</v>
      </c>
      <c r="BF18" s="58"/>
    </row>
    <row r="19" spans="2:58" s="8" customFormat="1" ht="12.75" hidden="1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</c>
      <c r="AD19" s="51">
        <f t="shared" si="4"/>
      </c>
      <c r="AE19" s="36"/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0</v>
      </c>
      <c r="AR19" s="41">
        <f t="shared" si="16"/>
        <v>10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0</v>
      </c>
      <c r="BE19" s="58">
        <f t="shared" si="29"/>
        <v>0</v>
      </c>
      <c r="BF19" s="58"/>
    </row>
    <row r="20" spans="2:58" s="8" customFormat="1" ht="12.75" hidden="1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0</v>
      </c>
      <c r="AR20" s="41">
        <f t="shared" si="16"/>
        <v>10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0</v>
      </c>
      <c r="BE20" s="58">
        <f t="shared" si="29"/>
        <v>0</v>
      </c>
      <c r="BF20" s="58"/>
    </row>
    <row r="21" spans="2:58" s="8" customFormat="1" ht="12.75" hidden="1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 hidden="1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 hidden="1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 hidden="1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 hidden="1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</c>
      <c r="AD25" s="51">
        <f t="shared" si="4"/>
      </c>
      <c r="AE25" s="36"/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0</v>
      </c>
      <c r="AR25" s="41">
        <f t="shared" si="16"/>
        <v>10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0</v>
      </c>
      <c r="BE25" s="58">
        <f t="shared" si="29"/>
        <v>0</v>
      </c>
      <c r="BF25" s="58"/>
    </row>
    <row r="26" spans="2:58" s="8" customFormat="1" ht="12.75" hidden="1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 hidden="1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 hidden="1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 hidden="1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 hidden="1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 hidden="1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 hidden="1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 hidden="1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 hidden="1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 hidden="1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 hidden="1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 hidden="1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 hidden="1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 hidden="1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 hidden="1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 hidden="1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 hidden="1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 hidden="1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t="shared" si="2"/>
        <v>0</v>
      </c>
      <c r="AB43" s="49">
        <f>IF(AA43=0,0,LOOKUP(AA43,Bodování!$A$2:$A$101,Bodování!$B$2:$B$101))</f>
        <v>0</v>
      </c>
      <c r="AC43" s="50">
        <f aca="true" t="shared" si="32" ref="AC43:AC60">IF(C43&gt;0,E43+G43+I43+K43+M43+O43+Q43+S43+U43+W43-Y43-AA43,"")</f>
      </c>
      <c r="AD43" s="51">
        <f aca="true" t="shared" si="33" ref="AD43:AD60">IF(C43&gt;0,F43+H43+J43+L43+N43+P43+R43+T43+V43+X43-Z43-AB43,"")</f>
      </c>
      <c r="AE43" s="36"/>
      <c r="AF43" s="17"/>
      <c r="AG43" s="48">
        <f aca="true" t="shared" si="34" ref="AG43:AG60">E43</f>
        <v>0</v>
      </c>
      <c r="AH43" s="48">
        <f aca="true" t="shared" si="35" ref="AH43:AH60">G43</f>
        <v>0</v>
      </c>
      <c r="AI43" s="48">
        <f aca="true" t="shared" si="36" ref="AI43:AI60">I43</f>
        <v>0</v>
      </c>
      <c r="AJ43" s="48">
        <f aca="true" t="shared" si="37" ref="AJ43:AJ60">K43</f>
        <v>0</v>
      </c>
      <c r="AK43" s="48">
        <f aca="true" t="shared" si="38" ref="AK43:AK60">M43</f>
        <v>0</v>
      </c>
      <c r="AL43" s="48">
        <f aca="true" t="shared" si="39" ref="AL43:AL60">O43</f>
        <v>0</v>
      </c>
      <c r="AM43" s="48">
        <f aca="true" t="shared" si="40" ref="AM43:AM60">Q43</f>
        <v>0</v>
      </c>
      <c r="AN43" s="48">
        <f aca="true" t="shared" si="41" ref="AN43:AN60">S43</f>
        <v>0</v>
      </c>
      <c r="AO43" s="48">
        <f aca="true" t="shared" si="42" ref="AO43:AO60">U43</f>
        <v>0</v>
      </c>
      <c r="AP43" s="48">
        <f aca="true" t="shared" si="43" ref="AP43:AP60">W43</f>
        <v>0</v>
      </c>
      <c r="AQ43" s="41">
        <f aca="true" t="shared" si="44" ref="AQ43:AQ60">MAX(AG43:AP43)</f>
        <v>0</v>
      </c>
      <c r="AR43" s="41">
        <f aca="true" t="shared" si="45" ref="AR43:AR60">COUNTIF(AG43:AP43,AQ43)</f>
        <v>10</v>
      </c>
      <c r="AS43" s="48">
        <f aca="true" t="shared" si="46" ref="AS43:AS60">IF(AQ43=AG43,0,AG43)</f>
        <v>0</v>
      </c>
      <c r="AT43" s="48">
        <f aca="true" t="shared" si="47" ref="AT43:AT60">IF(AQ43=AH43,0,AH43)</f>
        <v>0</v>
      </c>
      <c r="AU43" s="48">
        <f aca="true" t="shared" si="48" ref="AU43:AU60">IF(AQ43=AI43,0,AI43)</f>
        <v>0</v>
      </c>
      <c r="AV43" s="48">
        <f aca="true" t="shared" si="49" ref="AV43:AV60">IF(AQ43=AJ43,0,AJ43)</f>
        <v>0</v>
      </c>
      <c r="AW43" s="48">
        <f aca="true" t="shared" si="50" ref="AW43:AW60">IF(AQ43=AK43,0,AK43)</f>
        <v>0</v>
      </c>
      <c r="AX43" s="48">
        <f aca="true" t="shared" si="51" ref="AX43:AX60">IF(AQ43=AL43,0,AL43)</f>
        <v>0</v>
      </c>
      <c r="AY43" s="48">
        <f aca="true" t="shared" si="52" ref="AY43:AY60">IF(AQ43=AM43,0,AM43)</f>
        <v>0</v>
      </c>
      <c r="AZ43" s="48">
        <f aca="true" t="shared" si="53" ref="AZ43:AZ60">IF(AQ43=AN43,0,AN43)</f>
        <v>0</v>
      </c>
      <c r="BA43" s="48">
        <f aca="true" t="shared" si="54" ref="BA43:BA60">IF(AQ43=AO43,0,AO43)</f>
        <v>0</v>
      </c>
      <c r="BB43" s="48">
        <f aca="true" t="shared" si="55" ref="BB43:BB60">IF(AQ43=AP43,0,AP43)</f>
        <v>0</v>
      </c>
      <c r="BC43" s="41">
        <f aca="true" t="shared" si="56" ref="BC43:BC60">MAX(AS43:BB43)</f>
        <v>0</v>
      </c>
      <c r="BD43" s="44">
        <f aca="true" t="shared" si="57" ref="BD43:BD60">IF(C43="",0,1)</f>
        <v>0</v>
      </c>
      <c r="BE43" s="58">
        <f aca="true" t="shared" si="58" ref="BE43:BE60">10-(COUNTIF(AG43:AP43,0))</f>
        <v>0</v>
      </c>
      <c r="BF43" s="58"/>
    </row>
    <row r="44" spans="2:58" s="8" customFormat="1" ht="12.75" hidden="1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2"/>
        <v>0</v>
      </c>
      <c r="AB44" s="49">
        <f>IF(AA44=0,0,LOOKUP(AA44,Bodování!$A$2:$A$101,Bodování!$B$2:$B$101))</f>
        <v>0</v>
      </c>
      <c r="AC44" s="50">
        <f t="shared" si="32"/>
      </c>
      <c r="AD44" s="51">
        <f t="shared" si="33"/>
      </c>
      <c r="AE44" s="36"/>
      <c r="AF44" s="17"/>
      <c r="AG44" s="48">
        <f t="shared" si="34"/>
        <v>0</v>
      </c>
      <c r="AH44" s="48">
        <f t="shared" si="35"/>
        <v>0</v>
      </c>
      <c r="AI44" s="48">
        <f t="shared" si="36"/>
        <v>0</v>
      </c>
      <c r="AJ44" s="48">
        <f t="shared" si="37"/>
        <v>0</v>
      </c>
      <c r="AK44" s="48">
        <f t="shared" si="38"/>
        <v>0</v>
      </c>
      <c r="AL44" s="48">
        <f t="shared" si="39"/>
        <v>0</v>
      </c>
      <c r="AM44" s="48">
        <f t="shared" si="40"/>
        <v>0</v>
      </c>
      <c r="AN44" s="48">
        <f t="shared" si="41"/>
        <v>0</v>
      </c>
      <c r="AO44" s="48">
        <f t="shared" si="42"/>
        <v>0</v>
      </c>
      <c r="AP44" s="48">
        <f t="shared" si="43"/>
        <v>0</v>
      </c>
      <c r="AQ44" s="41">
        <f t="shared" si="44"/>
        <v>0</v>
      </c>
      <c r="AR44" s="41">
        <f t="shared" si="45"/>
        <v>10</v>
      </c>
      <c r="AS44" s="48">
        <f t="shared" si="46"/>
        <v>0</v>
      </c>
      <c r="AT44" s="48">
        <f t="shared" si="47"/>
        <v>0</v>
      </c>
      <c r="AU44" s="48">
        <f t="shared" si="48"/>
        <v>0</v>
      </c>
      <c r="AV44" s="48">
        <f t="shared" si="49"/>
        <v>0</v>
      </c>
      <c r="AW44" s="48">
        <f t="shared" si="50"/>
        <v>0</v>
      </c>
      <c r="AX44" s="48">
        <f t="shared" si="51"/>
        <v>0</v>
      </c>
      <c r="AY44" s="48">
        <f t="shared" si="52"/>
        <v>0</v>
      </c>
      <c r="AZ44" s="48">
        <f t="shared" si="53"/>
        <v>0</v>
      </c>
      <c r="BA44" s="48">
        <f t="shared" si="54"/>
        <v>0</v>
      </c>
      <c r="BB44" s="48">
        <f t="shared" si="55"/>
        <v>0</v>
      </c>
      <c r="BC44" s="41">
        <f t="shared" si="56"/>
        <v>0</v>
      </c>
      <c r="BD44" s="44">
        <f t="shared" si="57"/>
        <v>0</v>
      </c>
      <c r="BE44" s="58">
        <f t="shared" si="58"/>
        <v>0</v>
      </c>
      <c r="BF44" s="58"/>
    </row>
    <row r="45" spans="2:58" s="8" customFormat="1" ht="12.75" hidden="1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2"/>
        <v>0</v>
      </c>
      <c r="AB45" s="49">
        <f>IF(AA45=0,0,LOOKUP(AA45,Bodování!$A$2:$A$101,Bodování!$B$2:$B$101))</f>
        <v>0</v>
      </c>
      <c r="AC45" s="50">
        <f t="shared" si="32"/>
      </c>
      <c r="AD45" s="51">
        <f t="shared" si="33"/>
      </c>
      <c r="AE45" s="36"/>
      <c r="AF45" s="17"/>
      <c r="AG45" s="48">
        <f t="shared" si="34"/>
        <v>0</v>
      </c>
      <c r="AH45" s="48">
        <f t="shared" si="35"/>
        <v>0</v>
      </c>
      <c r="AI45" s="48">
        <f t="shared" si="36"/>
        <v>0</v>
      </c>
      <c r="AJ45" s="48">
        <f t="shared" si="37"/>
        <v>0</v>
      </c>
      <c r="AK45" s="48">
        <f t="shared" si="38"/>
        <v>0</v>
      </c>
      <c r="AL45" s="48">
        <f t="shared" si="39"/>
        <v>0</v>
      </c>
      <c r="AM45" s="48">
        <f t="shared" si="40"/>
        <v>0</v>
      </c>
      <c r="AN45" s="48">
        <f t="shared" si="41"/>
        <v>0</v>
      </c>
      <c r="AO45" s="48">
        <f t="shared" si="42"/>
        <v>0</v>
      </c>
      <c r="AP45" s="48">
        <f t="shared" si="43"/>
        <v>0</v>
      </c>
      <c r="AQ45" s="41">
        <f t="shared" si="44"/>
        <v>0</v>
      </c>
      <c r="AR45" s="41">
        <f t="shared" si="45"/>
        <v>10</v>
      </c>
      <c r="AS45" s="48">
        <f t="shared" si="46"/>
        <v>0</v>
      </c>
      <c r="AT45" s="48">
        <f t="shared" si="47"/>
        <v>0</v>
      </c>
      <c r="AU45" s="48">
        <f t="shared" si="48"/>
        <v>0</v>
      </c>
      <c r="AV45" s="48">
        <f t="shared" si="49"/>
        <v>0</v>
      </c>
      <c r="AW45" s="48">
        <f t="shared" si="50"/>
        <v>0</v>
      </c>
      <c r="AX45" s="48">
        <f t="shared" si="51"/>
        <v>0</v>
      </c>
      <c r="AY45" s="48">
        <f t="shared" si="52"/>
        <v>0</v>
      </c>
      <c r="AZ45" s="48">
        <f t="shared" si="53"/>
        <v>0</v>
      </c>
      <c r="BA45" s="48">
        <f t="shared" si="54"/>
        <v>0</v>
      </c>
      <c r="BB45" s="48">
        <f t="shared" si="55"/>
        <v>0</v>
      </c>
      <c r="BC45" s="41">
        <f t="shared" si="56"/>
        <v>0</v>
      </c>
      <c r="BD45" s="44">
        <f t="shared" si="57"/>
        <v>0</v>
      </c>
      <c r="BE45" s="58">
        <f t="shared" si="58"/>
        <v>0</v>
      </c>
      <c r="BF45" s="58"/>
    </row>
    <row r="46" spans="2:58" s="8" customFormat="1" ht="12.75" hidden="1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2"/>
        <v>0</v>
      </c>
      <c r="AB46" s="49">
        <f>IF(AA46=0,0,LOOKUP(AA46,Bodování!$A$2:$A$101,Bodování!$B$2:$B$101))</f>
        <v>0</v>
      </c>
      <c r="AC46" s="50">
        <f t="shared" si="32"/>
      </c>
      <c r="AD46" s="51">
        <f t="shared" si="33"/>
      </c>
      <c r="AE46" s="36"/>
      <c r="AF46" s="17"/>
      <c r="AG46" s="48">
        <f t="shared" si="34"/>
        <v>0</v>
      </c>
      <c r="AH46" s="48">
        <f t="shared" si="35"/>
        <v>0</v>
      </c>
      <c r="AI46" s="48">
        <f t="shared" si="36"/>
        <v>0</v>
      </c>
      <c r="AJ46" s="48">
        <f t="shared" si="37"/>
        <v>0</v>
      </c>
      <c r="AK46" s="48">
        <f t="shared" si="38"/>
        <v>0</v>
      </c>
      <c r="AL46" s="48">
        <f t="shared" si="39"/>
        <v>0</v>
      </c>
      <c r="AM46" s="48">
        <f t="shared" si="40"/>
        <v>0</v>
      </c>
      <c r="AN46" s="48">
        <f t="shared" si="41"/>
        <v>0</v>
      </c>
      <c r="AO46" s="48">
        <f t="shared" si="42"/>
        <v>0</v>
      </c>
      <c r="AP46" s="48">
        <f t="shared" si="43"/>
        <v>0</v>
      </c>
      <c r="AQ46" s="41">
        <f t="shared" si="44"/>
        <v>0</v>
      </c>
      <c r="AR46" s="41">
        <f t="shared" si="45"/>
        <v>10</v>
      </c>
      <c r="AS46" s="48">
        <f t="shared" si="46"/>
        <v>0</v>
      </c>
      <c r="AT46" s="48">
        <f t="shared" si="47"/>
        <v>0</v>
      </c>
      <c r="AU46" s="48">
        <f t="shared" si="48"/>
        <v>0</v>
      </c>
      <c r="AV46" s="48">
        <f t="shared" si="49"/>
        <v>0</v>
      </c>
      <c r="AW46" s="48">
        <f t="shared" si="50"/>
        <v>0</v>
      </c>
      <c r="AX46" s="48">
        <f t="shared" si="51"/>
        <v>0</v>
      </c>
      <c r="AY46" s="48">
        <f t="shared" si="52"/>
        <v>0</v>
      </c>
      <c r="AZ46" s="48">
        <f t="shared" si="53"/>
        <v>0</v>
      </c>
      <c r="BA46" s="48">
        <f t="shared" si="54"/>
        <v>0</v>
      </c>
      <c r="BB46" s="48">
        <f t="shared" si="55"/>
        <v>0</v>
      </c>
      <c r="BC46" s="41">
        <f t="shared" si="56"/>
        <v>0</v>
      </c>
      <c r="BD46" s="44">
        <f t="shared" si="57"/>
        <v>0</v>
      </c>
      <c r="BE46" s="58">
        <f t="shared" si="58"/>
        <v>0</v>
      </c>
      <c r="BF46" s="58"/>
    </row>
    <row r="47" spans="2:58" s="8" customFormat="1" ht="12.75" hidden="1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2"/>
        <v>0</v>
      </c>
      <c r="AB47" s="49">
        <f>IF(AA47=0,0,LOOKUP(AA47,Bodování!$A$2:$A$101,Bodování!$B$2:$B$101))</f>
        <v>0</v>
      </c>
      <c r="AC47" s="50">
        <f t="shared" si="32"/>
      </c>
      <c r="AD47" s="51">
        <f t="shared" si="33"/>
      </c>
      <c r="AE47" s="36"/>
      <c r="AF47" s="17"/>
      <c r="AG47" s="48">
        <f t="shared" si="34"/>
        <v>0</v>
      </c>
      <c r="AH47" s="48">
        <f t="shared" si="35"/>
        <v>0</v>
      </c>
      <c r="AI47" s="48">
        <f t="shared" si="36"/>
        <v>0</v>
      </c>
      <c r="AJ47" s="48">
        <f t="shared" si="37"/>
        <v>0</v>
      </c>
      <c r="AK47" s="48">
        <f t="shared" si="38"/>
        <v>0</v>
      </c>
      <c r="AL47" s="48">
        <f t="shared" si="39"/>
        <v>0</v>
      </c>
      <c r="AM47" s="48">
        <f t="shared" si="40"/>
        <v>0</v>
      </c>
      <c r="AN47" s="48">
        <f t="shared" si="41"/>
        <v>0</v>
      </c>
      <c r="AO47" s="48">
        <f t="shared" si="42"/>
        <v>0</v>
      </c>
      <c r="AP47" s="48">
        <f t="shared" si="43"/>
        <v>0</v>
      </c>
      <c r="AQ47" s="41">
        <f t="shared" si="44"/>
        <v>0</v>
      </c>
      <c r="AR47" s="41">
        <f t="shared" si="45"/>
        <v>10</v>
      </c>
      <c r="AS47" s="48">
        <f t="shared" si="46"/>
        <v>0</v>
      </c>
      <c r="AT47" s="48">
        <f t="shared" si="47"/>
        <v>0</v>
      </c>
      <c r="AU47" s="48">
        <f t="shared" si="48"/>
        <v>0</v>
      </c>
      <c r="AV47" s="48">
        <f t="shared" si="49"/>
        <v>0</v>
      </c>
      <c r="AW47" s="48">
        <f t="shared" si="50"/>
        <v>0</v>
      </c>
      <c r="AX47" s="48">
        <f t="shared" si="51"/>
        <v>0</v>
      </c>
      <c r="AY47" s="48">
        <f t="shared" si="52"/>
        <v>0</v>
      </c>
      <c r="AZ47" s="48">
        <f t="shared" si="53"/>
        <v>0</v>
      </c>
      <c r="BA47" s="48">
        <f t="shared" si="54"/>
        <v>0</v>
      </c>
      <c r="BB47" s="48">
        <f t="shared" si="55"/>
        <v>0</v>
      </c>
      <c r="BC47" s="41">
        <f t="shared" si="56"/>
        <v>0</v>
      </c>
      <c r="BD47" s="44">
        <f t="shared" si="57"/>
        <v>0</v>
      </c>
      <c r="BE47" s="58">
        <f t="shared" si="58"/>
        <v>0</v>
      </c>
      <c r="BF47" s="58"/>
    </row>
    <row r="48" spans="2:58" s="8" customFormat="1" ht="12.75" hidden="1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2"/>
        <v>0</v>
      </c>
      <c r="AB48" s="49">
        <f>IF(AA48=0,0,LOOKUP(AA48,Bodování!$A$2:$A$101,Bodování!$B$2:$B$101))</f>
        <v>0</v>
      </c>
      <c r="AC48" s="50">
        <f t="shared" si="32"/>
      </c>
      <c r="AD48" s="51">
        <f t="shared" si="33"/>
      </c>
      <c r="AE48" s="36"/>
      <c r="AF48" s="17"/>
      <c r="AG48" s="48">
        <f t="shared" si="34"/>
        <v>0</v>
      </c>
      <c r="AH48" s="48">
        <f t="shared" si="35"/>
        <v>0</v>
      </c>
      <c r="AI48" s="48">
        <f t="shared" si="36"/>
        <v>0</v>
      </c>
      <c r="AJ48" s="48">
        <f t="shared" si="37"/>
        <v>0</v>
      </c>
      <c r="AK48" s="48">
        <f t="shared" si="38"/>
        <v>0</v>
      </c>
      <c r="AL48" s="48">
        <f t="shared" si="39"/>
        <v>0</v>
      </c>
      <c r="AM48" s="48">
        <f t="shared" si="40"/>
        <v>0</v>
      </c>
      <c r="AN48" s="48">
        <f t="shared" si="41"/>
        <v>0</v>
      </c>
      <c r="AO48" s="48">
        <f t="shared" si="42"/>
        <v>0</v>
      </c>
      <c r="AP48" s="48">
        <f t="shared" si="43"/>
        <v>0</v>
      </c>
      <c r="AQ48" s="41">
        <f t="shared" si="44"/>
        <v>0</v>
      </c>
      <c r="AR48" s="41">
        <f t="shared" si="45"/>
        <v>10</v>
      </c>
      <c r="AS48" s="48">
        <f t="shared" si="46"/>
        <v>0</v>
      </c>
      <c r="AT48" s="48">
        <f t="shared" si="47"/>
        <v>0</v>
      </c>
      <c r="AU48" s="48">
        <f t="shared" si="48"/>
        <v>0</v>
      </c>
      <c r="AV48" s="48">
        <f t="shared" si="49"/>
        <v>0</v>
      </c>
      <c r="AW48" s="48">
        <f t="shared" si="50"/>
        <v>0</v>
      </c>
      <c r="AX48" s="48">
        <f t="shared" si="51"/>
        <v>0</v>
      </c>
      <c r="AY48" s="48">
        <f t="shared" si="52"/>
        <v>0</v>
      </c>
      <c r="AZ48" s="48">
        <f t="shared" si="53"/>
        <v>0</v>
      </c>
      <c r="BA48" s="48">
        <f t="shared" si="54"/>
        <v>0</v>
      </c>
      <c r="BB48" s="48">
        <f t="shared" si="55"/>
        <v>0</v>
      </c>
      <c r="BC48" s="41">
        <f t="shared" si="56"/>
        <v>0</v>
      </c>
      <c r="BD48" s="44">
        <f t="shared" si="57"/>
        <v>0</v>
      </c>
      <c r="BE48" s="58">
        <f t="shared" si="58"/>
        <v>0</v>
      </c>
      <c r="BF48" s="58"/>
    </row>
    <row r="49" spans="2:58" s="8" customFormat="1" ht="12.75" hidden="1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2"/>
        <v>0</v>
      </c>
      <c r="AB49" s="49">
        <f>IF(AA49=0,0,LOOKUP(AA49,Bodování!$A$2:$A$101,Bodování!$B$2:$B$101))</f>
        <v>0</v>
      </c>
      <c r="AC49" s="50">
        <f t="shared" si="32"/>
      </c>
      <c r="AD49" s="51">
        <f t="shared" si="33"/>
      </c>
      <c r="AE49" s="36"/>
      <c r="AF49" s="17"/>
      <c r="AG49" s="48">
        <f t="shared" si="34"/>
        <v>0</v>
      </c>
      <c r="AH49" s="48">
        <f t="shared" si="35"/>
        <v>0</v>
      </c>
      <c r="AI49" s="48">
        <f t="shared" si="36"/>
        <v>0</v>
      </c>
      <c r="AJ49" s="48">
        <f t="shared" si="37"/>
        <v>0</v>
      </c>
      <c r="AK49" s="48">
        <f t="shared" si="38"/>
        <v>0</v>
      </c>
      <c r="AL49" s="48">
        <f t="shared" si="39"/>
        <v>0</v>
      </c>
      <c r="AM49" s="48">
        <f t="shared" si="40"/>
        <v>0</v>
      </c>
      <c r="AN49" s="48">
        <f t="shared" si="41"/>
        <v>0</v>
      </c>
      <c r="AO49" s="48">
        <f t="shared" si="42"/>
        <v>0</v>
      </c>
      <c r="AP49" s="48">
        <f t="shared" si="43"/>
        <v>0</v>
      </c>
      <c r="AQ49" s="41">
        <f t="shared" si="44"/>
        <v>0</v>
      </c>
      <c r="AR49" s="41">
        <f t="shared" si="45"/>
        <v>10</v>
      </c>
      <c r="AS49" s="48">
        <f t="shared" si="46"/>
        <v>0</v>
      </c>
      <c r="AT49" s="48">
        <f t="shared" si="47"/>
        <v>0</v>
      </c>
      <c r="AU49" s="48">
        <f t="shared" si="48"/>
        <v>0</v>
      </c>
      <c r="AV49" s="48">
        <f t="shared" si="49"/>
        <v>0</v>
      </c>
      <c r="AW49" s="48">
        <f t="shared" si="50"/>
        <v>0</v>
      </c>
      <c r="AX49" s="48">
        <f t="shared" si="51"/>
        <v>0</v>
      </c>
      <c r="AY49" s="48">
        <f t="shared" si="52"/>
        <v>0</v>
      </c>
      <c r="AZ49" s="48">
        <f t="shared" si="53"/>
        <v>0</v>
      </c>
      <c r="BA49" s="48">
        <f t="shared" si="54"/>
        <v>0</v>
      </c>
      <c r="BB49" s="48">
        <f t="shared" si="55"/>
        <v>0</v>
      </c>
      <c r="BC49" s="41">
        <f t="shared" si="56"/>
        <v>0</v>
      </c>
      <c r="BD49" s="44">
        <f t="shared" si="57"/>
        <v>0</v>
      </c>
      <c r="BE49" s="58">
        <f t="shared" si="58"/>
        <v>0</v>
      </c>
      <c r="BF49" s="58"/>
    </row>
    <row r="50" spans="2:58" s="8" customFormat="1" ht="12.75" hidden="1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2"/>
        <v>0</v>
      </c>
      <c r="AB50" s="49">
        <f>IF(AA50=0,0,LOOKUP(AA50,Bodování!$A$2:$A$101,Bodování!$B$2:$B$101))</f>
        <v>0</v>
      </c>
      <c r="AC50" s="50">
        <f t="shared" si="32"/>
      </c>
      <c r="AD50" s="51">
        <f t="shared" si="33"/>
      </c>
      <c r="AE50" s="36"/>
      <c r="AF50" s="17"/>
      <c r="AG50" s="48">
        <f t="shared" si="34"/>
        <v>0</v>
      </c>
      <c r="AH50" s="48">
        <f t="shared" si="35"/>
        <v>0</v>
      </c>
      <c r="AI50" s="48">
        <f t="shared" si="36"/>
        <v>0</v>
      </c>
      <c r="AJ50" s="48">
        <f t="shared" si="37"/>
        <v>0</v>
      </c>
      <c r="AK50" s="48">
        <f t="shared" si="38"/>
        <v>0</v>
      </c>
      <c r="AL50" s="48">
        <f t="shared" si="39"/>
        <v>0</v>
      </c>
      <c r="AM50" s="48">
        <f t="shared" si="40"/>
        <v>0</v>
      </c>
      <c r="AN50" s="48">
        <f t="shared" si="41"/>
        <v>0</v>
      </c>
      <c r="AO50" s="48">
        <f t="shared" si="42"/>
        <v>0</v>
      </c>
      <c r="AP50" s="48">
        <f t="shared" si="43"/>
        <v>0</v>
      </c>
      <c r="AQ50" s="41">
        <f t="shared" si="44"/>
        <v>0</v>
      </c>
      <c r="AR50" s="41">
        <f t="shared" si="45"/>
        <v>10</v>
      </c>
      <c r="AS50" s="48">
        <f t="shared" si="46"/>
        <v>0</v>
      </c>
      <c r="AT50" s="48">
        <f t="shared" si="47"/>
        <v>0</v>
      </c>
      <c r="AU50" s="48">
        <f t="shared" si="48"/>
        <v>0</v>
      </c>
      <c r="AV50" s="48">
        <f t="shared" si="49"/>
        <v>0</v>
      </c>
      <c r="AW50" s="48">
        <f t="shared" si="50"/>
        <v>0</v>
      </c>
      <c r="AX50" s="48">
        <f t="shared" si="51"/>
        <v>0</v>
      </c>
      <c r="AY50" s="48">
        <f t="shared" si="52"/>
        <v>0</v>
      </c>
      <c r="AZ50" s="48">
        <f t="shared" si="53"/>
        <v>0</v>
      </c>
      <c r="BA50" s="48">
        <f t="shared" si="54"/>
        <v>0</v>
      </c>
      <c r="BB50" s="48">
        <f t="shared" si="55"/>
        <v>0</v>
      </c>
      <c r="BC50" s="41">
        <f t="shared" si="56"/>
        <v>0</v>
      </c>
      <c r="BD50" s="44">
        <f t="shared" si="57"/>
        <v>0</v>
      </c>
      <c r="BE50" s="58">
        <f t="shared" si="58"/>
        <v>0</v>
      </c>
      <c r="BF50" s="58"/>
    </row>
    <row r="51" spans="2:58" s="8" customFormat="1" ht="12.75" hidden="1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2"/>
        <v>0</v>
      </c>
      <c r="AB51" s="49">
        <f>IF(AA51=0,0,LOOKUP(AA51,Bodování!$A$2:$A$101,Bodování!$B$2:$B$101))</f>
        <v>0</v>
      </c>
      <c r="AC51" s="50">
        <f t="shared" si="32"/>
      </c>
      <c r="AD51" s="51">
        <f t="shared" si="33"/>
      </c>
      <c r="AE51" s="36"/>
      <c r="AF51" s="17"/>
      <c r="AG51" s="48">
        <f t="shared" si="34"/>
        <v>0</v>
      </c>
      <c r="AH51" s="48">
        <f t="shared" si="35"/>
        <v>0</v>
      </c>
      <c r="AI51" s="48">
        <f t="shared" si="36"/>
        <v>0</v>
      </c>
      <c r="AJ51" s="48">
        <f t="shared" si="37"/>
        <v>0</v>
      </c>
      <c r="AK51" s="48">
        <f t="shared" si="38"/>
        <v>0</v>
      </c>
      <c r="AL51" s="48">
        <f t="shared" si="39"/>
        <v>0</v>
      </c>
      <c r="AM51" s="48">
        <f t="shared" si="40"/>
        <v>0</v>
      </c>
      <c r="AN51" s="48">
        <f t="shared" si="41"/>
        <v>0</v>
      </c>
      <c r="AO51" s="48">
        <f t="shared" si="42"/>
        <v>0</v>
      </c>
      <c r="AP51" s="48">
        <f t="shared" si="43"/>
        <v>0</v>
      </c>
      <c r="AQ51" s="41">
        <f t="shared" si="44"/>
        <v>0</v>
      </c>
      <c r="AR51" s="41">
        <f t="shared" si="45"/>
        <v>10</v>
      </c>
      <c r="AS51" s="48">
        <f t="shared" si="46"/>
        <v>0</v>
      </c>
      <c r="AT51" s="48">
        <f t="shared" si="47"/>
        <v>0</v>
      </c>
      <c r="AU51" s="48">
        <f t="shared" si="48"/>
        <v>0</v>
      </c>
      <c r="AV51" s="48">
        <f t="shared" si="49"/>
        <v>0</v>
      </c>
      <c r="AW51" s="48">
        <f t="shared" si="50"/>
        <v>0</v>
      </c>
      <c r="AX51" s="48">
        <f t="shared" si="51"/>
        <v>0</v>
      </c>
      <c r="AY51" s="48">
        <f t="shared" si="52"/>
        <v>0</v>
      </c>
      <c r="AZ51" s="48">
        <f t="shared" si="53"/>
        <v>0</v>
      </c>
      <c r="BA51" s="48">
        <f t="shared" si="54"/>
        <v>0</v>
      </c>
      <c r="BB51" s="48">
        <f t="shared" si="55"/>
        <v>0</v>
      </c>
      <c r="BC51" s="41">
        <f t="shared" si="56"/>
        <v>0</v>
      </c>
      <c r="BD51" s="44">
        <f t="shared" si="57"/>
        <v>0</v>
      </c>
      <c r="BE51" s="58">
        <f t="shared" si="58"/>
        <v>0</v>
      </c>
      <c r="BF51" s="58"/>
    </row>
    <row r="52" spans="2:58" s="8" customFormat="1" ht="12.75" hidden="1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2"/>
        <v>0</v>
      </c>
      <c r="AB52" s="49">
        <f>IF(AA52=0,0,LOOKUP(AA52,Bodování!$A$2:$A$101,Bodování!$B$2:$B$101))</f>
        <v>0</v>
      </c>
      <c r="AC52" s="50">
        <f t="shared" si="32"/>
      </c>
      <c r="AD52" s="51">
        <f t="shared" si="33"/>
      </c>
      <c r="AE52" s="36"/>
      <c r="AF52" s="17"/>
      <c r="AG52" s="48">
        <f t="shared" si="34"/>
        <v>0</v>
      </c>
      <c r="AH52" s="48">
        <f t="shared" si="35"/>
        <v>0</v>
      </c>
      <c r="AI52" s="48">
        <f t="shared" si="36"/>
        <v>0</v>
      </c>
      <c r="AJ52" s="48">
        <f t="shared" si="37"/>
        <v>0</v>
      </c>
      <c r="AK52" s="48">
        <f t="shared" si="38"/>
        <v>0</v>
      </c>
      <c r="AL52" s="48">
        <f t="shared" si="39"/>
        <v>0</v>
      </c>
      <c r="AM52" s="48">
        <f t="shared" si="40"/>
        <v>0</v>
      </c>
      <c r="AN52" s="48">
        <f t="shared" si="41"/>
        <v>0</v>
      </c>
      <c r="AO52" s="48">
        <f t="shared" si="42"/>
        <v>0</v>
      </c>
      <c r="AP52" s="48">
        <f t="shared" si="43"/>
        <v>0</v>
      </c>
      <c r="AQ52" s="41">
        <f t="shared" si="44"/>
        <v>0</v>
      </c>
      <c r="AR52" s="41">
        <f t="shared" si="45"/>
        <v>10</v>
      </c>
      <c r="AS52" s="48">
        <f t="shared" si="46"/>
        <v>0</v>
      </c>
      <c r="AT52" s="48">
        <f t="shared" si="47"/>
        <v>0</v>
      </c>
      <c r="AU52" s="48">
        <f t="shared" si="48"/>
        <v>0</v>
      </c>
      <c r="AV52" s="48">
        <f t="shared" si="49"/>
        <v>0</v>
      </c>
      <c r="AW52" s="48">
        <f t="shared" si="50"/>
        <v>0</v>
      </c>
      <c r="AX52" s="48">
        <f t="shared" si="51"/>
        <v>0</v>
      </c>
      <c r="AY52" s="48">
        <f t="shared" si="52"/>
        <v>0</v>
      </c>
      <c r="AZ52" s="48">
        <f t="shared" si="53"/>
        <v>0</v>
      </c>
      <c r="BA52" s="48">
        <f t="shared" si="54"/>
        <v>0</v>
      </c>
      <c r="BB52" s="48">
        <f t="shared" si="55"/>
        <v>0</v>
      </c>
      <c r="BC52" s="41">
        <f t="shared" si="56"/>
        <v>0</v>
      </c>
      <c r="BD52" s="44">
        <f t="shared" si="57"/>
        <v>0</v>
      </c>
      <c r="BE52" s="58">
        <f t="shared" si="58"/>
        <v>0</v>
      </c>
      <c r="BF52" s="58"/>
    </row>
    <row r="53" spans="2:58" s="8" customFormat="1" ht="12.75" hidden="1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2"/>
        <v>0</v>
      </c>
      <c r="AB53" s="49">
        <f>IF(AA53=0,0,LOOKUP(AA53,Bodování!$A$2:$A$101,Bodování!$B$2:$B$101))</f>
        <v>0</v>
      </c>
      <c r="AC53" s="50">
        <f t="shared" si="32"/>
      </c>
      <c r="AD53" s="51">
        <f t="shared" si="33"/>
      </c>
      <c r="AE53" s="36"/>
      <c r="AF53" s="17"/>
      <c r="AG53" s="48">
        <f t="shared" si="34"/>
        <v>0</v>
      </c>
      <c r="AH53" s="48">
        <f t="shared" si="35"/>
        <v>0</v>
      </c>
      <c r="AI53" s="48">
        <f t="shared" si="36"/>
        <v>0</v>
      </c>
      <c r="AJ53" s="48">
        <f t="shared" si="37"/>
        <v>0</v>
      </c>
      <c r="AK53" s="48">
        <f t="shared" si="38"/>
        <v>0</v>
      </c>
      <c r="AL53" s="48">
        <f t="shared" si="39"/>
        <v>0</v>
      </c>
      <c r="AM53" s="48">
        <f t="shared" si="40"/>
        <v>0</v>
      </c>
      <c r="AN53" s="48">
        <f t="shared" si="41"/>
        <v>0</v>
      </c>
      <c r="AO53" s="48">
        <f t="shared" si="42"/>
        <v>0</v>
      </c>
      <c r="AP53" s="48">
        <f t="shared" si="43"/>
        <v>0</v>
      </c>
      <c r="AQ53" s="41">
        <f t="shared" si="44"/>
        <v>0</v>
      </c>
      <c r="AR53" s="41">
        <f t="shared" si="45"/>
        <v>10</v>
      </c>
      <c r="AS53" s="48">
        <f t="shared" si="46"/>
        <v>0</v>
      </c>
      <c r="AT53" s="48">
        <f t="shared" si="47"/>
        <v>0</v>
      </c>
      <c r="AU53" s="48">
        <f t="shared" si="48"/>
        <v>0</v>
      </c>
      <c r="AV53" s="48">
        <f t="shared" si="49"/>
        <v>0</v>
      </c>
      <c r="AW53" s="48">
        <f t="shared" si="50"/>
        <v>0</v>
      </c>
      <c r="AX53" s="48">
        <f t="shared" si="51"/>
        <v>0</v>
      </c>
      <c r="AY53" s="48">
        <f t="shared" si="52"/>
        <v>0</v>
      </c>
      <c r="AZ53" s="48">
        <f t="shared" si="53"/>
        <v>0</v>
      </c>
      <c r="BA53" s="48">
        <f t="shared" si="54"/>
        <v>0</v>
      </c>
      <c r="BB53" s="48">
        <f t="shared" si="55"/>
        <v>0</v>
      </c>
      <c r="BC53" s="41">
        <f t="shared" si="56"/>
        <v>0</v>
      </c>
      <c r="BD53" s="44">
        <f t="shared" si="57"/>
        <v>0</v>
      </c>
      <c r="BE53" s="58">
        <f t="shared" si="58"/>
        <v>0</v>
      </c>
      <c r="BF53" s="58"/>
    </row>
    <row r="54" spans="2:58" s="8" customFormat="1" ht="12.75" hidden="1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2"/>
        <v>0</v>
      </c>
      <c r="AB54" s="49">
        <f>IF(AA54=0,0,LOOKUP(AA54,Bodování!$A$2:$A$101,Bodování!$B$2:$B$101))</f>
        <v>0</v>
      </c>
      <c r="AC54" s="50">
        <f t="shared" si="32"/>
      </c>
      <c r="AD54" s="51">
        <f t="shared" si="33"/>
      </c>
      <c r="AE54" s="36"/>
      <c r="AF54" s="17"/>
      <c r="AG54" s="48">
        <f t="shared" si="34"/>
        <v>0</v>
      </c>
      <c r="AH54" s="48">
        <f t="shared" si="35"/>
        <v>0</v>
      </c>
      <c r="AI54" s="48">
        <f t="shared" si="36"/>
        <v>0</v>
      </c>
      <c r="AJ54" s="48">
        <f t="shared" si="37"/>
        <v>0</v>
      </c>
      <c r="AK54" s="48">
        <f t="shared" si="38"/>
        <v>0</v>
      </c>
      <c r="AL54" s="48">
        <f t="shared" si="39"/>
        <v>0</v>
      </c>
      <c r="AM54" s="48">
        <f t="shared" si="40"/>
        <v>0</v>
      </c>
      <c r="AN54" s="48">
        <f t="shared" si="41"/>
        <v>0</v>
      </c>
      <c r="AO54" s="48">
        <f t="shared" si="42"/>
        <v>0</v>
      </c>
      <c r="AP54" s="48">
        <f t="shared" si="43"/>
        <v>0</v>
      </c>
      <c r="AQ54" s="41">
        <f t="shared" si="44"/>
        <v>0</v>
      </c>
      <c r="AR54" s="41">
        <f t="shared" si="45"/>
        <v>10</v>
      </c>
      <c r="AS54" s="48">
        <f t="shared" si="46"/>
        <v>0</v>
      </c>
      <c r="AT54" s="48">
        <f t="shared" si="47"/>
        <v>0</v>
      </c>
      <c r="AU54" s="48">
        <f t="shared" si="48"/>
        <v>0</v>
      </c>
      <c r="AV54" s="48">
        <f t="shared" si="49"/>
        <v>0</v>
      </c>
      <c r="AW54" s="48">
        <f t="shared" si="50"/>
        <v>0</v>
      </c>
      <c r="AX54" s="48">
        <f t="shared" si="51"/>
        <v>0</v>
      </c>
      <c r="AY54" s="48">
        <f t="shared" si="52"/>
        <v>0</v>
      </c>
      <c r="AZ54" s="48">
        <f t="shared" si="53"/>
        <v>0</v>
      </c>
      <c r="BA54" s="48">
        <f t="shared" si="54"/>
        <v>0</v>
      </c>
      <c r="BB54" s="48">
        <f t="shared" si="55"/>
        <v>0</v>
      </c>
      <c r="BC54" s="41">
        <f t="shared" si="56"/>
        <v>0</v>
      </c>
      <c r="BD54" s="44">
        <f t="shared" si="57"/>
        <v>0</v>
      </c>
      <c r="BE54" s="58">
        <f t="shared" si="58"/>
        <v>0</v>
      </c>
      <c r="BF54" s="58"/>
    </row>
    <row r="55" spans="2:58" s="8" customFormat="1" ht="12.75" hidden="1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2"/>
        <v>0</v>
      </c>
      <c r="AB55" s="49">
        <f>IF(AA55=0,0,LOOKUP(AA55,Bodování!$A$2:$A$101,Bodování!$B$2:$B$101))</f>
        <v>0</v>
      </c>
      <c r="AC55" s="50">
        <f t="shared" si="32"/>
      </c>
      <c r="AD55" s="51">
        <f t="shared" si="33"/>
      </c>
      <c r="AE55" s="36"/>
      <c r="AF55" s="17"/>
      <c r="AG55" s="48">
        <f t="shared" si="34"/>
        <v>0</v>
      </c>
      <c r="AH55" s="48">
        <f t="shared" si="35"/>
        <v>0</v>
      </c>
      <c r="AI55" s="48">
        <f t="shared" si="36"/>
        <v>0</v>
      </c>
      <c r="AJ55" s="48">
        <f t="shared" si="37"/>
        <v>0</v>
      </c>
      <c r="AK55" s="48">
        <f t="shared" si="38"/>
        <v>0</v>
      </c>
      <c r="AL55" s="48">
        <f t="shared" si="39"/>
        <v>0</v>
      </c>
      <c r="AM55" s="48">
        <f t="shared" si="40"/>
        <v>0</v>
      </c>
      <c r="AN55" s="48">
        <f t="shared" si="41"/>
        <v>0</v>
      </c>
      <c r="AO55" s="48">
        <f t="shared" si="42"/>
        <v>0</v>
      </c>
      <c r="AP55" s="48">
        <f t="shared" si="43"/>
        <v>0</v>
      </c>
      <c r="AQ55" s="41">
        <f t="shared" si="44"/>
        <v>0</v>
      </c>
      <c r="AR55" s="41">
        <f t="shared" si="45"/>
        <v>10</v>
      </c>
      <c r="AS55" s="48">
        <f t="shared" si="46"/>
        <v>0</v>
      </c>
      <c r="AT55" s="48">
        <f t="shared" si="47"/>
        <v>0</v>
      </c>
      <c r="AU55" s="48">
        <f t="shared" si="48"/>
        <v>0</v>
      </c>
      <c r="AV55" s="48">
        <f t="shared" si="49"/>
        <v>0</v>
      </c>
      <c r="AW55" s="48">
        <f t="shared" si="50"/>
        <v>0</v>
      </c>
      <c r="AX55" s="48">
        <f t="shared" si="51"/>
        <v>0</v>
      </c>
      <c r="AY55" s="48">
        <f t="shared" si="52"/>
        <v>0</v>
      </c>
      <c r="AZ55" s="48">
        <f t="shared" si="53"/>
        <v>0</v>
      </c>
      <c r="BA55" s="48">
        <f t="shared" si="54"/>
        <v>0</v>
      </c>
      <c r="BB55" s="48">
        <f t="shared" si="55"/>
        <v>0</v>
      </c>
      <c r="BC55" s="41">
        <f t="shared" si="56"/>
        <v>0</v>
      </c>
      <c r="BD55" s="44">
        <f t="shared" si="57"/>
        <v>0</v>
      </c>
      <c r="BE55" s="58">
        <f t="shared" si="58"/>
        <v>0</v>
      </c>
      <c r="BF55" s="58"/>
    </row>
    <row r="56" spans="2:58" s="8" customFormat="1" ht="12.75" hidden="1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2"/>
        <v>0</v>
      </c>
      <c r="AB56" s="49">
        <f>IF(AA56=0,0,LOOKUP(AA56,Bodování!$A$2:$A$101,Bodování!$B$2:$B$101))</f>
        <v>0</v>
      </c>
      <c r="AC56" s="50">
        <f t="shared" si="32"/>
      </c>
      <c r="AD56" s="51">
        <f t="shared" si="33"/>
      </c>
      <c r="AE56" s="36"/>
      <c r="AF56" s="17"/>
      <c r="AG56" s="48">
        <f t="shared" si="34"/>
        <v>0</v>
      </c>
      <c r="AH56" s="48">
        <f t="shared" si="35"/>
        <v>0</v>
      </c>
      <c r="AI56" s="48">
        <f t="shared" si="36"/>
        <v>0</v>
      </c>
      <c r="AJ56" s="48">
        <f t="shared" si="37"/>
        <v>0</v>
      </c>
      <c r="AK56" s="48">
        <f t="shared" si="38"/>
        <v>0</v>
      </c>
      <c r="AL56" s="48">
        <f t="shared" si="39"/>
        <v>0</v>
      </c>
      <c r="AM56" s="48">
        <f t="shared" si="40"/>
        <v>0</v>
      </c>
      <c r="AN56" s="48">
        <f t="shared" si="41"/>
        <v>0</v>
      </c>
      <c r="AO56" s="48">
        <f t="shared" si="42"/>
        <v>0</v>
      </c>
      <c r="AP56" s="48">
        <f t="shared" si="43"/>
        <v>0</v>
      </c>
      <c r="AQ56" s="41">
        <f t="shared" si="44"/>
        <v>0</v>
      </c>
      <c r="AR56" s="41">
        <f t="shared" si="45"/>
        <v>10</v>
      </c>
      <c r="AS56" s="48">
        <f t="shared" si="46"/>
        <v>0</v>
      </c>
      <c r="AT56" s="48">
        <f t="shared" si="47"/>
        <v>0</v>
      </c>
      <c r="AU56" s="48">
        <f t="shared" si="48"/>
        <v>0</v>
      </c>
      <c r="AV56" s="48">
        <f t="shared" si="49"/>
        <v>0</v>
      </c>
      <c r="AW56" s="48">
        <f t="shared" si="50"/>
        <v>0</v>
      </c>
      <c r="AX56" s="48">
        <f t="shared" si="51"/>
        <v>0</v>
      </c>
      <c r="AY56" s="48">
        <f t="shared" si="52"/>
        <v>0</v>
      </c>
      <c r="AZ56" s="48">
        <f t="shared" si="53"/>
        <v>0</v>
      </c>
      <c r="BA56" s="48">
        <f t="shared" si="54"/>
        <v>0</v>
      </c>
      <c r="BB56" s="48">
        <f t="shared" si="55"/>
        <v>0</v>
      </c>
      <c r="BC56" s="41">
        <f t="shared" si="56"/>
        <v>0</v>
      </c>
      <c r="BD56" s="44">
        <f t="shared" si="57"/>
        <v>0</v>
      </c>
      <c r="BE56" s="58">
        <f t="shared" si="58"/>
        <v>0</v>
      </c>
      <c r="BF56" s="58"/>
    </row>
    <row r="57" spans="2:58" s="8" customFormat="1" ht="12.75" hidden="1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2"/>
        <v>0</v>
      </c>
      <c r="AB57" s="49">
        <f>IF(AA57=0,0,LOOKUP(AA57,Bodování!$A$2:$A$101,Bodování!$B$2:$B$101))</f>
        <v>0</v>
      </c>
      <c r="AC57" s="50">
        <f t="shared" si="32"/>
      </c>
      <c r="AD57" s="51">
        <f t="shared" si="33"/>
      </c>
      <c r="AE57" s="36"/>
      <c r="AF57" s="17"/>
      <c r="AG57" s="48">
        <f t="shared" si="34"/>
        <v>0</v>
      </c>
      <c r="AH57" s="48">
        <f t="shared" si="35"/>
        <v>0</v>
      </c>
      <c r="AI57" s="48">
        <f t="shared" si="36"/>
        <v>0</v>
      </c>
      <c r="AJ57" s="48">
        <f t="shared" si="37"/>
        <v>0</v>
      </c>
      <c r="AK57" s="48">
        <f t="shared" si="38"/>
        <v>0</v>
      </c>
      <c r="AL57" s="48">
        <f t="shared" si="39"/>
        <v>0</v>
      </c>
      <c r="AM57" s="48">
        <f t="shared" si="40"/>
        <v>0</v>
      </c>
      <c r="AN57" s="48">
        <f t="shared" si="41"/>
        <v>0</v>
      </c>
      <c r="AO57" s="48">
        <f t="shared" si="42"/>
        <v>0</v>
      </c>
      <c r="AP57" s="48">
        <f t="shared" si="43"/>
        <v>0</v>
      </c>
      <c r="AQ57" s="41">
        <f t="shared" si="44"/>
        <v>0</v>
      </c>
      <c r="AR57" s="41">
        <f t="shared" si="45"/>
        <v>10</v>
      </c>
      <c r="AS57" s="48">
        <f t="shared" si="46"/>
        <v>0</v>
      </c>
      <c r="AT57" s="48">
        <f t="shared" si="47"/>
        <v>0</v>
      </c>
      <c r="AU57" s="48">
        <f t="shared" si="48"/>
        <v>0</v>
      </c>
      <c r="AV57" s="48">
        <f t="shared" si="49"/>
        <v>0</v>
      </c>
      <c r="AW57" s="48">
        <f t="shared" si="50"/>
        <v>0</v>
      </c>
      <c r="AX57" s="48">
        <f t="shared" si="51"/>
        <v>0</v>
      </c>
      <c r="AY57" s="48">
        <f t="shared" si="52"/>
        <v>0</v>
      </c>
      <c r="AZ57" s="48">
        <f t="shared" si="53"/>
        <v>0</v>
      </c>
      <c r="BA57" s="48">
        <f t="shared" si="54"/>
        <v>0</v>
      </c>
      <c r="BB57" s="48">
        <f t="shared" si="55"/>
        <v>0</v>
      </c>
      <c r="BC57" s="41">
        <f t="shared" si="56"/>
        <v>0</v>
      </c>
      <c r="BD57" s="44">
        <f t="shared" si="57"/>
        <v>0</v>
      </c>
      <c r="BE57" s="58">
        <f t="shared" si="58"/>
        <v>0</v>
      </c>
      <c r="BF57" s="58"/>
    </row>
    <row r="58" spans="2:58" s="8" customFormat="1" ht="12.75" hidden="1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2"/>
        <v>0</v>
      </c>
      <c r="AB58" s="49">
        <f>IF(AA58=0,0,LOOKUP(AA58,Bodování!$A$2:$A$101,Bodování!$B$2:$B$101))</f>
        <v>0</v>
      </c>
      <c r="AC58" s="50">
        <f t="shared" si="32"/>
      </c>
      <c r="AD58" s="51">
        <f t="shared" si="33"/>
      </c>
      <c r="AE58" s="36"/>
      <c r="AF58" s="17"/>
      <c r="AG58" s="48">
        <f t="shared" si="34"/>
        <v>0</v>
      </c>
      <c r="AH58" s="48">
        <f t="shared" si="35"/>
        <v>0</v>
      </c>
      <c r="AI58" s="48">
        <f t="shared" si="36"/>
        <v>0</v>
      </c>
      <c r="AJ58" s="48">
        <f t="shared" si="37"/>
        <v>0</v>
      </c>
      <c r="AK58" s="48">
        <f t="shared" si="38"/>
        <v>0</v>
      </c>
      <c r="AL58" s="48">
        <f t="shared" si="39"/>
        <v>0</v>
      </c>
      <c r="AM58" s="48">
        <f t="shared" si="40"/>
        <v>0</v>
      </c>
      <c r="AN58" s="48">
        <f t="shared" si="41"/>
        <v>0</v>
      </c>
      <c r="AO58" s="48">
        <f t="shared" si="42"/>
        <v>0</v>
      </c>
      <c r="AP58" s="48">
        <f t="shared" si="43"/>
        <v>0</v>
      </c>
      <c r="AQ58" s="41">
        <f t="shared" si="44"/>
        <v>0</v>
      </c>
      <c r="AR58" s="41">
        <f t="shared" si="45"/>
        <v>10</v>
      </c>
      <c r="AS58" s="48">
        <f t="shared" si="46"/>
        <v>0</v>
      </c>
      <c r="AT58" s="48">
        <f t="shared" si="47"/>
        <v>0</v>
      </c>
      <c r="AU58" s="48">
        <f t="shared" si="48"/>
        <v>0</v>
      </c>
      <c r="AV58" s="48">
        <f t="shared" si="49"/>
        <v>0</v>
      </c>
      <c r="AW58" s="48">
        <f t="shared" si="50"/>
        <v>0</v>
      </c>
      <c r="AX58" s="48">
        <f t="shared" si="51"/>
        <v>0</v>
      </c>
      <c r="AY58" s="48">
        <f t="shared" si="52"/>
        <v>0</v>
      </c>
      <c r="AZ58" s="48">
        <f t="shared" si="53"/>
        <v>0</v>
      </c>
      <c r="BA58" s="48">
        <f t="shared" si="54"/>
        <v>0</v>
      </c>
      <c r="BB58" s="48">
        <f t="shared" si="55"/>
        <v>0</v>
      </c>
      <c r="BC58" s="41">
        <f t="shared" si="56"/>
        <v>0</v>
      </c>
      <c r="BD58" s="44">
        <f t="shared" si="57"/>
        <v>0</v>
      </c>
      <c r="BE58" s="58">
        <f t="shared" si="58"/>
        <v>0</v>
      </c>
      <c r="BF58" s="58"/>
    </row>
    <row r="59" spans="2:58" s="8" customFormat="1" ht="12.75" hidden="1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2"/>
        <v>0</v>
      </c>
      <c r="AB59" s="49">
        <f>IF(AA59=0,0,LOOKUP(AA59,Bodování!$A$2:$A$101,Bodování!$B$2:$B$101))</f>
        <v>0</v>
      </c>
      <c r="AC59" s="50">
        <f t="shared" si="32"/>
      </c>
      <c r="AD59" s="51">
        <f t="shared" si="33"/>
      </c>
      <c r="AE59" s="36"/>
      <c r="AF59" s="17"/>
      <c r="AG59" s="48">
        <f t="shared" si="34"/>
        <v>0</v>
      </c>
      <c r="AH59" s="48">
        <f t="shared" si="35"/>
        <v>0</v>
      </c>
      <c r="AI59" s="48">
        <f t="shared" si="36"/>
        <v>0</v>
      </c>
      <c r="AJ59" s="48">
        <f t="shared" si="37"/>
        <v>0</v>
      </c>
      <c r="AK59" s="48">
        <f t="shared" si="38"/>
        <v>0</v>
      </c>
      <c r="AL59" s="48">
        <f t="shared" si="39"/>
        <v>0</v>
      </c>
      <c r="AM59" s="48">
        <f t="shared" si="40"/>
        <v>0</v>
      </c>
      <c r="AN59" s="48">
        <f t="shared" si="41"/>
        <v>0</v>
      </c>
      <c r="AO59" s="48">
        <f t="shared" si="42"/>
        <v>0</v>
      </c>
      <c r="AP59" s="48">
        <f t="shared" si="43"/>
        <v>0</v>
      </c>
      <c r="AQ59" s="41">
        <f t="shared" si="44"/>
        <v>0</v>
      </c>
      <c r="AR59" s="41">
        <f t="shared" si="45"/>
        <v>10</v>
      </c>
      <c r="AS59" s="48">
        <f t="shared" si="46"/>
        <v>0</v>
      </c>
      <c r="AT59" s="48">
        <f t="shared" si="47"/>
        <v>0</v>
      </c>
      <c r="AU59" s="48">
        <f t="shared" si="48"/>
        <v>0</v>
      </c>
      <c r="AV59" s="48">
        <f t="shared" si="49"/>
        <v>0</v>
      </c>
      <c r="AW59" s="48">
        <f t="shared" si="50"/>
        <v>0</v>
      </c>
      <c r="AX59" s="48">
        <f t="shared" si="51"/>
        <v>0</v>
      </c>
      <c r="AY59" s="48">
        <f t="shared" si="52"/>
        <v>0</v>
      </c>
      <c r="AZ59" s="48">
        <f t="shared" si="53"/>
        <v>0</v>
      </c>
      <c r="BA59" s="48">
        <f t="shared" si="54"/>
        <v>0</v>
      </c>
      <c r="BB59" s="48">
        <f t="shared" si="55"/>
        <v>0</v>
      </c>
      <c r="BC59" s="41">
        <f t="shared" si="56"/>
        <v>0</v>
      </c>
      <c r="BD59" s="44">
        <f t="shared" si="57"/>
        <v>0</v>
      </c>
      <c r="BE59" s="58">
        <f t="shared" si="58"/>
        <v>0</v>
      </c>
      <c r="BF59" s="58"/>
    </row>
    <row r="60" spans="2:58" s="8" customFormat="1" ht="12.75" hidden="1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2"/>
        <v>0</v>
      </c>
      <c r="AB60" s="49">
        <f>IF(AA60=0,0,LOOKUP(AA60,Bodování!$A$2:$A$101,Bodování!$B$2:$B$101))</f>
        <v>0</v>
      </c>
      <c r="AC60" s="50">
        <f t="shared" si="32"/>
      </c>
      <c r="AD60" s="51">
        <f t="shared" si="33"/>
      </c>
      <c r="AE60" s="36"/>
      <c r="AF60" s="17"/>
      <c r="AG60" s="48">
        <f t="shared" si="34"/>
        <v>0</v>
      </c>
      <c r="AH60" s="48">
        <f t="shared" si="35"/>
        <v>0</v>
      </c>
      <c r="AI60" s="48">
        <f t="shared" si="36"/>
        <v>0</v>
      </c>
      <c r="AJ60" s="48">
        <f t="shared" si="37"/>
        <v>0</v>
      </c>
      <c r="AK60" s="48">
        <f t="shared" si="38"/>
        <v>0</v>
      </c>
      <c r="AL60" s="48">
        <f t="shared" si="39"/>
        <v>0</v>
      </c>
      <c r="AM60" s="48">
        <f t="shared" si="40"/>
        <v>0</v>
      </c>
      <c r="AN60" s="48">
        <f t="shared" si="41"/>
        <v>0</v>
      </c>
      <c r="AO60" s="48">
        <f t="shared" si="42"/>
        <v>0</v>
      </c>
      <c r="AP60" s="48">
        <f t="shared" si="43"/>
        <v>0</v>
      </c>
      <c r="AQ60" s="41">
        <f t="shared" si="44"/>
        <v>0</v>
      </c>
      <c r="AR60" s="41">
        <f t="shared" si="45"/>
        <v>10</v>
      </c>
      <c r="AS60" s="48">
        <f t="shared" si="46"/>
        <v>0</v>
      </c>
      <c r="AT60" s="48">
        <f t="shared" si="47"/>
        <v>0</v>
      </c>
      <c r="AU60" s="48">
        <f t="shared" si="48"/>
        <v>0</v>
      </c>
      <c r="AV60" s="48">
        <f t="shared" si="49"/>
        <v>0</v>
      </c>
      <c r="AW60" s="48">
        <f t="shared" si="50"/>
        <v>0</v>
      </c>
      <c r="AX60" s="48">
        <f t="shared" si="51"/>
        <v>0</v>
      </c>
      <c r="AY60" s="48">
        <f t="shared" si="52"/>
        <v>0</v>
      </c>
      <c r="AZ60" s="48">
        <f t="shared" si="53"/>
        <v>0</v>
      </c>
      <c r="BA60" s="48">
        <f t="shared" si="54"/>
        <v>0</v>
      </c>
      <c r="BB60" s="48">
        <f t="shared" si="55"/>
        <v>0</v>
      </c>
      <c r="BC60" s="41">
        <f t="shared" si="56"/>
        <v>0</v>
      </c>
      <c r="BD60" s="44">
        <f t="shared" si="57"/>
        <v>0</v>
      </c>
      <c r="BE60" s="58">
        <f t="shared" si="58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89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600" verticalDpi="600" orientation="landscape" paperSize="9" scale="71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">
      <selection activeCell="F37" sqref="F37"/>
    </sheetView>
  </sheetViews>
  <sheetFormatPr defaultColWidth="9.00390625" defaultRowHeight="12.75"/>
  <cols>
    <col min="1" max="1" width="9.125" style="55" customWidth="1"/>
  </cols>
  <sheetData>
    <row r="1" spans="1:2" s="52" customFormat="1" ht="12.75">
      <c r="A1" s="53" t="s">
        <v>4</v>
      </c>
      <c r="B1" s="53" t="s">
        <v>23</v>
      </c>
    </row>
    <row r="2" spans="1:2" ht="12.75">
      <c r="A2" s="54">
        <v>1</v>
      </c>
      <c r="B2" s="47">
        <v>30</v>
      </c>
    </row>
    <row r="3" spans="1:2" ht="12.75">
      <c r="A3" s="54">
        <v>2</v>
      </c>
      <c r="B3" s="47">
        <v>29</v>
      </c>
    </row>
    <row r="4" spans="1:2" ht="12.75">
      <c r="A4" s="54">
        <v>3</v>
      </c>
      <c r="B4" s="47">
        <v>28</v>
      </c>
    </row>
    <row r="5" spans="1:2" ht="12.75">
      <c r="A5" s="54">
        <v>4</v>
      </c>
      <c r="B5" s="47">
        <v>27</v>
      </c>
    </row>
    <row r="6" spans="1:2" ht="12.75">
      <c r="A6" s="54">
        <v>5</v>
      </c>
      <c r="B6" s="47">
        <v>26</v>
      </c>
    </row>
    <row r="7" spans="1:2" ht="12.75">
      <c r="A7" s="54">
        <v>6</v>
      </c>
      <c r="B7" s="47">
        <v>25</v>
      </c>
    </row>
    <row r="8" spans="1:2" ht="12.75">
      <c r="A8" s="54">
        <v>7</v>
      </c>
      <c r="B8" s="47">
        <v>24</v>
      </c>
    </row>
    <row r="9" spans="1:2" ht="12.75">
      <c r="A9" s="54">
        <v>8</v>
      </c>
      <c r="B9" s="47">
        <v>23</v>
      </c>
    </row>
    <row r="10" spans="1:2" ht="12.75">
      <c r="A10" s="54">
        <v>9</v>
      </c>
      <c r="B10" s="47">
        <v>22</v>
      </c>
    </row>
    <row r="11" spans="1:2" ht="12.75">
      <c r="A11" s="54">
        <v>10</v>
      </c>
      <c r="B11" s="47">
        <v>21</v>
      </c>
    </row>
    <row r="12" spans="1:2" ht="12.75">
      <c r="A12" s="54">
        <v>11</v>
      </c>
      <c r="B12" s="47">
        <v>20</v>
      </c>
    </row>
    <row r="13" spans="1:2" ht="12.75">
      <c r="A13" s="54">
        <v>12</v>
      </c>
      <c r="B13" s="47">
        <v>19</v>
      </c>
    </row>
    <row r="14" spans="1:2" ht="12.75">
      <c r="A14" s="54">
        <v>13</v>
      </c>
      <c r="B14" s="47">
        <v>18</v>
      </c>
    </row>
    <row r="15" spans="1:2" ht="12.75">
      <c r="A15" s="54">
        <v>14</v>
      </c>
      <c r="B15" s="47">
        <v>17</v>
      </c>
    </row>
    <row r="16" spans="1:2" ht="12.75">
      <c r="A16" s="54">
        <v>15</v>
      </c>
      <c r="B16" s="47">
        <v>16</v>
      </c>
    </row>
    <row r="17" spans="1:2" ht="12.75">
      <c r="A17" s="54">
        <v>16</v>
      </c>
      <c r="B17" s="47">
        <v>15</v>
      </c>
    </row>
    <row r="18" spans="1:2" ht="12.75">
      <c r="A18" s="54">
        <v>17</v>
      </c>
      <c r="B18" s="47">
        <v>14</v>
      </c>
    </row>
    <row r="19" spans="1:2" ht="12.75">
      <c r="A19" s="54">
        <v>18</v>
      </c>
      <c r="B19" s="47">
        <v>13</v>
      </c>
    </row>
    <row r="20" spans="1:2" ht="12.75">
      <c r="A20" s="54">
        <v>19</v>
      </c>
      <c r="B20" s="47">
        <v>12</v>
      </c>
    </row>
    <row r="21" spans="1:2" ht="12.75">
      <c r="A21" s="54">
        <v>20</v>
      </c>
      <c r="B21" s="47">
        <v>11</v>
      </c>
    </row>
    <row r="22" spans="1:2" ht="12.75">
      <c r="A22" s="54">
        <v>21</v>
      </c>
      <c r="B22" s="47">
        <v>10</v>
      </c>
    </row>
    <row r="23" spans="1:2" ht="12.75">
      <c r="A23" s="54">
        <v>22</v>
      </c>
      <c r="B23" s="47">
        <v>9</v>
      </c>
    </row>
    <row r="24" spans="1:2" ht="12.75">
      <c r="A24" s="54">
        <v>23</v>
      </c>
      <c r="B24" s="47">
        <v>8</v>
      </c>
    </row>
    <row r="25" spans="1:2" ht="12.75">
      <c r="A25" s="54">
        <v>24</v>
      </c>
      <c r="B25" s="47">
        <v>7</v>
      </c>
    </row>
    <row r="26" spans="1:2" ht="12.75">
      <c r="A26" s="54">
        <v>25</v>
      </c>
      <c r="B26" s="47">
        <v>6</v>
      </c>
    </row>
    <row r="27" spans="1:2" ht="12.75">
      <c r="A27" s="54">
        <v>26</v>
      </c>
      <c r="B27" s="47">
        <v>5</v>
      </c>
    </row>
    <row r="28" spans="1:2" ht="12.75">
      <c r="A28" s="54">
        <v>27</v>
      </c>
      <c r="B28" s="47">
        <v>4</v>
      </c>
    </row>
    <row r="29" spans="1:2" ht="12.75">
      <c r="A29" s="54">
        <v>28</v>
      </c>
      <c r="B29" s="47">
        <v>3</v>
      </c>
    </row>
    <row r="30" spans="1:2" ht="12.75">
      <c r="A30" s="54">
        <v>29</v>
      </c>
      <c r="B30" s="47">
        <v>2</v>
      </c>
    </row>
    <row r="31" spans="1:2" ht="12.75">
      <c r="A31" s="54">
        <v>30</v>
      </c>
      <c r="B31" s="47">
        <v>1</v>
      </c>
    </row>
    <row r="32" spans="1:2" ht="12.75">
      <c r="A32" s="54">
        <v>31</v>
      </c>
      <c r="B32" s="47">
        <v>0</v>
      </c>
    </row>
    <row r="33" spans="1:2" ht="12.75">
      <c r="A33" s="54">
        <v>32</v>
      </c>
      <c r="B33" s="47">
        <v>0</v>
      </c>
    </row>
    <row r="34" spans="1:2" ht="12.75">
      <c r="A34" s="54">
        <v>33</v>
      </c>
      <c r="B34" s="47">
        <v>0</v>
      </c>
    </row>
    <row r="35" spans="1:2" ht="12.75">
      <c r="A35" s="54">
        <v>34</v>
      </c>
      <c r="B35" s="47">
        <v>0</v>
      </c>
    </row>
    <row r="36" spans="1:2" ht="12.75">
      <c r="A36" s="54">
        <v>35</v>
      </c>
      <c r="B36" s="47">
        <v>0</v>
      </c>
    </row>
    <row r="37" spans="1:2" ht="12.75">
      <c r="A37" s="54">
        <v>36</v>
      </c>
      <c r="B37" s="47">
        <v>0</v>
      </c>
    </row>
    <row r="38" spans="1:2" ht="12.75">
      <c r="A38" s="54">
        <v>37</v>
      </c>
      <c r="B38" s="47">
        <v>0</v>
      </c>
    </row>
    <row r="39" spans="1:2" ht="12.75">
      <c r="A39" s="54">
        <v>38</v>
      </c>
      <c r="B39" s="47">
        <v>0</v>
      </c>
    </row>
    <row r="40" spans="1:2" ht="12.75">
      <c r="A40" s="54">
        <v>39</v>
      </c>
      <c r="B40" s="47">
        <v>0</v>
      </c>
    </row>
    <row r="41" spans="1:2" ht="12.75">
      <c r="A41" s="54">
        <v>40</v>
      </c>
      <c r="B41" s="47">
        <v>0</v>
      </c>
    </row>
    <row r="42" spans="1:2" ht="12.75">
      <c r="A42" s="54">
        <v>41</v>
      </c>
      <c r="B42" s="47">
        <v>0</v>
      </c>
    </row>
    <row r="43" spans="1:2" ht="12.75">
      <c r="A43" s="54">
        <v>42</v>
      </c>
      <c r="B43" s="47">
        <v>0</v>
      </c>
    </row>
    <row r="44" spans="1:2" ht="12.75">
      <c r="A44" s="54">
        <v>43</v>
      </c>
      <c r="B44" s="47">
        <v>0</v>
      </c>
    </row>
    <row r="45" spans="1:2" ht="12.75">
      <c r="A45" s="54">
        <v>44</v>
      </c>
      <c r="B45" s="47">
        <v>0</v>
      </c>
    </row>
    <row r="46" spans="1:2" ht="12.75">
      <c r="A46" s="54">
        <v>45</v>
      </c>
      <c r="B46" s="47">
        <v>0</v>
      </c>
    </row>
    <row r="47" spans="1:2" ht="12.75">
      <c r="A47" s="54">
        <v>46</v>
      </c>
      <c r="B47" s="47">
        <v>0</v>
      </c>
    </row>
    <row r="48" spans="1:2" ht="12.75">
      <c r="A48" s="54">
        <v>47</v>
      </c>
      <c r="B48" s="47">
        <v>0</v>
      </c>
    </row>
    <row r="49" spans="1:2" ht="12.75">
      <c r="A49" s="54">
        <v>48</v>
      </c>
      <c r="B49" s="47">
        <v>0</v>
      </c>
    </row>
    <row r="50" spans="1:2" ht="12.75">
      <c r="A50" s="54">
        <v>49</v>
      </c>
      <c r="B50" s="47">
        <v>0</v>
      </c>
    </row>
    <row r="51" spans="1:2" ht="12.75">
      <c r="A51" s="54">
        <v>50</v>
      </c>
      <c r="B51" s="47">
        <v>0</v>
      </c>
    </row>
    <row r="52" spans="1:2" ht="12.75">
      <c r="A52" s="54">
        <v>51</v>
      </c>
      <c r="B52" s="47">
        <v>0</v>
      </c>
    </row>
    <row r="53" spans="1:2" ht="12.75">
      <c r="A53" s="54">
        <v>52</v>
      </c>
      <c r="B53" s="47">
        <v>0</v>
      </c>
    </row>
    <row r="54" spans="1:2" ht="12.75">
      <c r="A54" s="54">
        <v>53</v>
      </c>
      <c r="B54" s="47">
        <v>0</v>
      </c>
    </row>
    <row r="55" spans="1:2" ht="12.75">
      <c r="A55" s="54">
        <v>54</v>
      </c>
      <c r="B55" s="47">
        <v>0</v>
      </c>
    </row>
    <row r="56" spans="1:2" ht="12.75">
      <c r="A56" s="54">
        <v>55</v>
      </c>
      <c r="B56" s="47">
        <v>0</v>
      </c>
    </row>
    <row r="57" spans="1:2" ht="12.75">
      <c r="A57" s="54">
        <v>56</v>
      </c>
      <c r="B57" s="47">
        <v>0</v>
      </c>
    </row>
    <row r="58" spans="1:2" ht="12.75">
      <c r="A58" s="54">
        <v>57</v>
      </c>
      <c r="B58" s="47">
        <v>0</v>
      </c>
    </row>
    <row r="59" spans="1:2" ht="12.75">
      <c r="A59" s="54">
        <v>58</v>
      </c>
      <c r="B59" s="47">
        <v>0</v>
      </c>
    </row>
    <row r="60" spans="1:2" ht="12.75">
      <c r="A60" s="54">
        <v>59</v>
      </c>
      <c r="B60" s="47">
        <v>0</v>
      </c>
    </row>
    <row r="61" spans="1:2" ht="12.75">
      <c r="A61" s="54">
        <v>60</v>
      </c>
      <c r="B61" s="47">
        <v>0</v>
      </c>
    </row>
    <row r="62" spans="1:2" ht="12.75">
      <c r="A62" s="54">
        <v>61</v>
      </c>
      <c r="B62" s="47">
        <v>0</v>
      </c>
    </row>
    <row r="63" spans="1:2" ht="12.75">
      <c r="A63" s="54">
        <v>62</v>
      </c>
      <c r="B63" s="47">
        <v>0</v>
      </c>
    </row>
    <row r="64" spans="1:2" ht="12.75">
      <c r="A64" s="54">
        <v>63</v>
      </c>
      <c r="B64" s="47">
        <v>0</v>
      </c>
    </row>
    <row r="65" spans="1:2" ht="12.75">
      <c r="A65" s="54">
        <v>64</v>
      </c>
      <c r="B65" s="47">
        <v>0</v>
      </c>
    </row>
    <row r="66" spans="1:2" ht="12.75">
      <c r="A66" s="54">
        <v>65</v>
      </c>
      <c r="B66" s="47">
        <v>0</v>
      </c>
    </row>
    <row r="67" spans="1:2" ht="12.75">
      <c r="A67" s="54">
        <v>66</v>
      </c>
      <c r="B67" s="47">
        <v>0</v>
      </c>
    </row>
    <row r="68" spans="1:2" ht="12.75">
      <c r="A68" s="54">
        <v>67</v>
      </c>
      <c r="B68" s="47">
        <v>0</v>
      </c>
    </row>
    <row r="69" spans="1:2" ht="12.75">
      <c r="A69" s="54">
        <v>68</v>
      </c>
      <c r="B69" s="47">
        <v>0</v>
      </c>
    </row>
    <row r="70" spans="1:2" ht="12.75">
      <c r="A70" s="54">
        <v>69</v>
      </c>
      <c r="B70" s="47">
        <v>0</v>
      </c>
    </row>
    <row r="71" spans="1:2" ht="12.75">
      <c r="A71" s="54">
        <v>70</v>
      </c>
      <c r="B71" s="47">
        <v>0</v>
      </c>
    </row>
    <row r="72" spans="1:2" ht="12.75">
      <c r="A72" s="54">
        <v>71</v>
      </c>
      <c r="B72" s="47">
        <v>0</v>
      </c>
    </row>
    <row r="73" spans="1:2" ht="12.75">
      <c r="A73" s="54">
        <v>72</v>
      </c>
      <c r="B73" s="47">
        <v>0</v>
      </c>
    </row>
    <row r="74" spans="1:2" ht="12.75">
      <c r="A74" s="54">
        <v>73</v>
      </c>
      <c r="B74" s="47">
        <v>0</v>
      </c>
    </row>
    <row r="75" spans="1:2" ht="12.75">
      <c r="A75" s="54">
        <v>74</v>
      </c>
      <c r="B75" s="47">
        <v>0</v>
      </c>
    </row>
    <row r="76" spans="1:2" ht="12.75">
      <c r="A76" s="54">
        <v>75</v>
      </c>
      <c r="B76" s="47">
        <v>0</v>
      </c>
    </row>
    <row r="77" spans="1:2" ht="12.75">
      <c r="A77" s="54">
        <v>76</v>
      </c>
      <c r="B77" s="47">
        <v>0</v>
      </c>
    </row>
    <row r="78" spans="1:2" ht="12.75">
      <c r="A78" s="54">
        <v>77</v>
      </c>
      <c r="B78" s="47">
        <v>0</v>
      </c>
    </row>
    <row r="79" spans="1:2" ht="12.75">
      <c r="A79" s="54">
        <v>78</v>
      </c>
      <c r="B79" s="47">
        <v>0</v>
      </c>
    </row>
    <row r="80" spans="1:2" ht="12.75">
      <c r="A80" s="54">
        <v>79</v>
      </c>
      <c r="B80" s="47">
        <v>0</v>
      </c>
    </row>
    <row r="81" spans="1:2" ht="12.75">
      <c r="A81" s="54">
        <v>80</v>
      </c>
      <c r="B81" s="47">
        <v>0</v>
      </c>
    </row>
    <row r="82" spans="1:2" ht="12.75">
      <c r="A82" s="54">
        <v>81</v>
      </c>
      <c r="B82" s="47">
        <v>0</v>
      </c>
    </row>
    <row r="83" spans="1:2" ht="12.75">
      <c r="A83" s="54">
        <v>82</v>
      </c>
      <c r="B83" s="47">
        <v>0</v>
      </c>
    </row>
    <row r="84" spans="1:2" ht="12.75">
      <c r="A84" s="54">
        <v>83</v>
      </c>
      <c r="B84" s="47">
        <v>0</v>
      </c>
    </row>
    <row r="85" spans="1:2" ht="12.75">
      <c r="A85" s="54">
        <v>84</v>
      </c>
      <c r="B85" s="47">
        <v>0</v>
      </c>
    </row>
    <row r="86" spans="1:2" ht="12.75">
      <c r="A86" s="54">
        <v>85</v>
      </c>
      <c r="B86" s="47">
        <v>0</v>
      </c>
    </row>
    <row r="87" spans="1:2" ht="12.75">
      <c r="A87" s="54">
        <v>86</v>
      </c>
      <c r="B87" s="47">
        <v>0</v>
      </c>
    </row>
    <row r="88" spans="1:2" ht="12.75">
      <c r="A88" s="54">
        <v>87</v>
      </c>
      <c r="B88" s="47">
        <v>0</v>
      </c>
    </row>
    <row r="89" spans="1:2" ht="12.75">
      <c r="A89" s="54">
        <v>88</v>
      </c>
      <c r="B89" s="47">
        <v>0</v>
      </c>
    </row>
    <row r="90" spans="1:2" ht="12.75">
      <c r="A90" s="54">
        <v>89</v>
      </c>
      <c r="B90" s="47">
        <v>0</v>
      </c>
    </row>
    <row r="91" spans="1:2" ht="12.75">
      <c r="A91" s="54">
        <v>90</v>
      </c>
      <c r="B91" s="47">
        <v>0</v>
      </c>
    </row>
    <row r="92" spans="1:2" ht="12.75">
      <c r="A92" s="54">
        <v>91</v>
      </c>
      <c r="B92" s="47">
        <v>0</v>
      </c>
    </row>
    <row r="93" spans="1:2" ht="12.75">
      <c r="A93" s="54">
        <v>92</v>
      </c>
      <c r="B93" s="47">
        <v>0</v>
      </c>
    </row>
    <row r="94" spans="1:2" ht="12.75">
      <c r="A94" s="54">
        <v>93</v>
      </c>
      <c r="B94" s="47">
        <v>0</v>
      </c>
    </row>
    <row r="95" spans="1:2" ht="12.75">
      <c r="A95" s="54">
        <v>94</v>
      </c>
      <c r="B95" s="47">
        <v>0</v>
      </c>
    </row>
    <row r="96" spans="1:2" ht="12.75">
      <c r="A96" s="54">
        <v>95</v>
      </c>
      <c r="B96" s="47">
        <v>0</v>
      </c>
    </row>
    <row r="97" spans="1:2" ht="12.75">
      <c r="A97" s="54">
        <v>96</v>
      </c>
      <c r="B97" s="47">
        <v>0</v>
      </c>
    </row>
    <row r="98" spans="1:2" ht="12.75">
      <c r="A98" s="54">
        <v>97</v>
      </c>
      <c r="B98" s="47">
        <v>0</v>
      </c>
    </row>
    <row r="99" spans="1:2" ht="12.75">
      <c r="A99" s="54">
        <v>98</v>
      </c>
      <c r="B99" s="47">
        <v>0</v>
      </c>
    </row>
    <row r="100" spans="1:2" ht="12.75">
      <c r="A100" s="54">
        <v>99</v>
      </c>
      <c r="B100" s="47">
        <v>0</v>
      </c>
    </row>
    <row r="101" spans="1:2" ht="12.75">
      <c r="A101" s="54">
        <v>100</v>
      </c>
      <c r="B101" s="4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BF69"/>
  <sheetViews>
    <sheetView zoomScale="75" zoomScaleNormal="75" workbookViewId="0" topLeftCell="A31">
      <selection activeCell="D71" sqref="D7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125" style="15" bestFit="1" customWidth="1"/>
    <col min="28" max="28" width="5.75390625" style="17" bestFit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34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90</v>
      </c>
    </row>
    <row r="5" ht="6" customHeight="1"/>
    <row r="6" spans="2:32" ht="23.25" hidden="1">
      <c r="B6" s="11"/>
      <c r="D6" s="11" t="s">
        <v>33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1" t="s">
        <v>19</v>
      </c>
      <c r="C9" s="81" t="s">
        <v>0</v>
      </c>
      <c r="D9" s="82" t="s">
        <v>7</v>
      </c>
      <c r="E9" s="77" t="s">
        <v>9</v>
      </c>
      <c r="F9" s="78"/>
      <c r="G9" s="79" t="s">
        <v>10</v>
      </c>
      <c r="H9" s="80"/>
      <c r="I9" s="77" t="s">
        <v>11</v>
      </c>
      <c r="J9" s="78"/>
      <c r="K9" s="79" t="s">
        <v>12</v>
      </c>
      <c r="L9" s="80"/>
      <c r="M9" s="77" t="s">
        <v>13</v>
      </c>
      <c r="N9" s="78"/>
      <c r="O9" s="79" t="s">
        <v>14</v>
      </c>
      <c r="P9" s="80"/>
      <c r="Q9" s="77" t="s">
        <v>15</v>
      </c>
      <c r="R9" s="78"/>
      <c r="S9" s="79" t="s">
        <v>16</v>
      </c>
      <c r="T9" s="80"/>
      <c r="U9" s="77" t="s">
        <v>20</v>
      </c>
      <c r="V9" s="78"/>
      <c r="W9" s="79" t="s">
        <v>21</v>
      </c>
      <c r="X9" s="80"/>
      <c r="Y9" s="73" t="s">
        <v>6</v>
      </c>
      <c r="Z9" s="74"/>
      <c r="AA9" s="73" t="s">
        <v>6</v>
      </c>
      <c r="AB9" s="74"/>
      <c r="AC9" s="75" t="s">
        <v>3</v>
      </c>
      <c r="AD9" s="76"/>
      <c r="AE9" s="71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2"/>
      <c r="C10" s="81"/>
      <c r="D10" s="82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2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0</v>
      </c>
      <c r="BE10" s="59" t="s">
        <v>26</v>
      </c>
    </row>
    <row r="11" spans="2:58" s="8" customFormat="1" ht="12.75">
      <c r="B11" s="68">
        <f aca="true" t="shared" si="0" ref="B11:B42">AE11</f>
        <v>0</v>
      </c>
      <c r="C11" s="14"/>
      <c r="D11" s="13"/>
      <c r="E11" s="32"/>
      <c r="F11" s="56">
        <f>IF(E11=0,0,IF(E11="",0,LOOKUP(E11,Bodování!$A$2:$A$101,Bodování!$B$2:$B$101)))</f>
        <v>0</v>
      </c>
      <c r="G11" s="35"/>
      <c r="H11" s="57">
        <f>IF(G11=0,0,IF(G11="",0,LOOKUP(G11,Bodování!$A$2:$A$101,Bodování!$B$2:$B$101)))</f>
        <v>0</v>
      </c>
      <c r="I11" s="32"/>
      <c r="J11" s="56">
        <f>IF(I11=0,0,IF(I11="",0,LOOKUP(I11,Bodování!$A$2:$A$101,Bodování!$B$2:$B$101)))</f>
        <v>0</v>
      </c>
      <c r="K11" s="35"/>
      <c r="L11" s="57">
        <f>IF(K11=0,0,IF(K11="",0,LOOKUP(K11,Bodování!$A$2:$A$101,Bodování!$B$2:$B$101)))</f>
        <v>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42">IF(BE11&lt;7,0,AQ11)</f>
        <v>0</v>
      </c>
      <c r="Z11" s="49">
        <f>IF(Y11=0,0,LOOKUP(Y11,Bodování!$A$2:$A$101,Bodování!$B$2:$B$101))</f>
        <v>0</v>
      </c>
      <c r="AA11" s="49">
        <f>IF(BE11&lt;7,0,IF(AR11&gt;1,AQ11,BC11))</f>
        <v>0</v>
      </c>
      <c r="AB11" s="49">
        <f>IF(AA11=0,0,LOOKUP(AA11,Bodování!$A$2:$A$101,Bodování!$B$2:$B$101))</f>
        <v>0</v>
      </c>
      <c r="AC11" s="50">
        <f aca="true" t="shared" si="2" ref="AC11:AC42">IF(C11&gt;0,E11+G11+I11+K11+M11+O11+Q11+S11+U11+W11-Y11-AA11,"")</f>
      </c>
      <c r="AD11" s="51">
        <f aca="true" t="shared" si="3" ref="AD11:AD42">IF(C11&gt;0,F11+H11+J11+L11+N11+P11+R11+T11+V11+X11-Z11-AB11,"")</f>
      </c>
      <c r="AE11" s="36"/>
      <c r="AF11" s="17"/>
      <c r="AG11" s="48">
        <f aca="true" t="shared" si="4" ref="AG11:AG42">E11</f>
        <v>0</v>
      </c>
      <c r="AH11" s="48">
        <f aca="true" t="shared" si="5" ref="AH11:AH42">G11</f>
        <v>0</v>
      </c>
      <c r="AI11" s="48">
        <f aca="true" t="shared" si="6" ref="AI11:AI42">I11</f>
        <v>0</v>
      </c>
      <c r="AJ11" s="48">
        <f aca="true" t="shared" si="7" ref="AJ11:AJ42">K11</f>
        <v>0</v>
      </c>
      <c r="AK11" s="48">
        <f aca="true" t="shared" si="8" ref="AK11:AK42">M11</f>
        <v>0</v>
      </c>
      <c r="AL11" s="48">
        <f aca="true" t="shared" si="9" ref="AL11:AL42">O11</f>
        <v>0</v>
      </c>
      <c r="AM11" s="48">
        <f aca="true" t="shared" si="10" ref="AM11:AM42">Q11</f>
        <v>0</v>
      </c>
      <c r="AN11" s="48">
        <f aca="true" t="shared" si="11" ref="AN11:AN42">S11</f>
        <v>0</v>
      </c>
      <c r="AO11" s="48">
        <f aca="true" t="shared" si="12" ref="AO11:AO42">U11</f>
        <v>0</v>
      </c>
      <c r="AP11" s="48">
        <f aca="true" t="shared" si="13" ref="AP11:AP42">W11</f>
        <v>0</v>
      </c>
      <c r="AQ11" s="41">
        <f aca="true" t="shared" si="14" ref="AQ11:AQ42">MAX(AG11:AP11)</f>
        <v>0</v>
      </c>
      <c r="AR11" s="41">
        <f aca="true" t="shared" si="15" ref="AR11:AR42">COUNTIF(AG11:AP11,AQ11)</f>
        <v>10</v>
      </c>
      <c r="AS11" s="48">
        <f aca="true" t="shared" si="16" ref="AS11:AS42">IF(AQ11=AG11,0,AG11)</f>
        <v>0</v>
      </c>
      <c r="AT11" s="48">
        <f aca="true" t="shared" si="17" ref="AT11:AT42">IF(AQ11=AH11,0,AH11)</f>
        <v>0</v>
      </c>
      <c r="AU11" s="48">
        <f aca="true" t="shared" si="18" ref="AU11:AU42">IF(AQ11=AI11,0,AI11)</f>
        <v>0</v>
      </c>
      <c r="AV11" s="48">
        <f aca="true" t="shared" si="19" ref="AV11:AV42">IF(AQ11=AJ11,0,AJ11)</f>
        <v>0</v>
      </c>
      <c r="AW11" s="48">
        <f aca="true" t="shared" si="20" ref="AW11:AW42">IF(AQ11=AK11,0,AK11)</f>
        <v>0</v>
      </c>
      <c r="AX11" s="48">
        <f aca="true" t="shared" si="21" ref="AX11:AX42">IF(AQ11=AL11,0,AL11)</f>
        <v>0</v>
      </c>
      <c r="AY11" s="48">
        <f aca="true" t="shared" si="22" ref="AY11:AY42">IF(AQ11=AM11,0,AM11)</f>
        <v>0</v>
      </c>
      <c r="AZ11" s="48">
        <f aca="true" t="shared" si="23" ref="AZ11:AZ42">IF(AQ11=AN11,0,AN11)</f>
        <v>0</v>
      </c>
      <c r="BA11" s="48">
        <f aca="true" t="shared" si="24" ref="BA11:BA42">IF(AQ11=AO11,0,AO11)</f>
        <v>0</v>
      </c>
      <c r="BB11" s="48">
        <f aca="true" t="shared" si="25" ref="BB11:BB42">IF(AQ11=AP11,0,AP11)</f>
        <v>0</v>
      </c>
      <c r="BC11" s="41">
        <f aca="true" t="shared" si="26" ref="BC11:BC42">MAX(AS11:BB11)</f>
        <v>0</v>
      </c>
      <c r="BD11" s="44">
        <f aca="true" t="shared" si="27" ref="BD11:BD42">IF(C11="",0,1)</f>
        <v>0</v>
      </c>
      <c r="BE11" s="58">
        <f aca="true" t="shared" si="28" ref="BE11:BE42">10-(COUNTIF(AG11:AP11,0))</f>
        <v>0</v>
      </c>
      <c r="BF11" s="58"/>
    </row>
    <row r="12" spans="2:58" s="8" customFormat="1" ht="12.75">
      <c r="B12" s="68">
        <f t="shared" si="0"/>
        <v>0</v>
      </c>
      <c r="C12" s="14"/>
      <c r="D12" s="13"/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/>
      <c r="J12" s="56">
        <f>IF(I12=0,0,IF(I12="",0,LOOKUP(I12,Bodování!$A$2:$A$101,Bodování!$B$2:$B$101)))</f>
        <v>0</v>
      </c>
      <c r="K12" s="35"/>
      <c r="L12" s="57">
        <f>IF(K12=0,0,IF(K12="",0,LOOKUP(K12,Bodování!$A$2:$A$101,Bodování!$B$2:$B$101)))</f>
        <v>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aca="true" t="shared" si="29" ref="AA12:AA60">IF(BE12&lt;7,0,IF(AR12&gt;1,AQ12,BC12))</f>
        <v>0</v>
      </c>
      <c r="AB12" s="49">
        <f>IF(AA12=0,0,LOOKUP(AA12,Bodování!$A$2:$A$101,Bodování!$B$2:$B$101))</f>
        <v>0</v>
      </c>
      <c r="AC12" s="50">
        <f t="shared" si="2"/>
      </c>
      <c r="AD12" s="51">
        <f t="shared" si="3"/>
      </c>
      <c r="AE12" s="36"/>
      <c r="AF12" s="17"/>
      <c r="AG12" s="48">
        <f t="shared" si="4"/>
        <v>0</v>
      </c>
      <c r="AH12" s="48">
        <f t="shared" si="5"/>
        <v>0</v>
      </c>
      <c r="AI12" s="48">
        <f t="shared" si="6"/>
        <v>0</v>
      </c>
      <c r="AJ12" s="48">
        <f t="shared" si="7"/>
        <v>0</v>
      </c>
      <c r="AK12" s="48">
        <f t="shared" si="8"/>
        <v>0</v>
      </c>
      <c r="AL12" s="48">
        <f t="shared" si="9"/>
        <v>0</v>
      </c>
      <c r="AM12" s="48">
        <f t="shared" si="10"/>
        <v>0</v>
      </c>
      <c r="AN12" s="48">
        <f t="shared" si="11"/>
        <v>0</v>
      </c>
      <c r="AO12" s="48">
        <f t="shared" si="12"/>
        <v>0</v>
      </c>
      <c r="AP12" s="48">
        <f t="shared" si="13"/>
        <v>0</v>
      </c>
      <c r="AQ12" s="41">
        <f t="shared" si="14"/>
        <v>0</v>
      </c>
      <c r="AR12" s="41">
        <f t="shared" si="15"/>
        <v>10</v>
      </c>
      <c r="AS12" s="48">
        <f t="shared" si="16"/>
        <v>0</v>
      </c>
      <c r="AT12" s="48">
        <f t="shared" si="17"/>
        <v>0</v>
      </c>
      <c r="AU12" s="48">
        <f t="shared" si="18"/>
        <v>0</v>
      </c>
      <c r="AV12" s="48">
        <f t="shared" si="19"/>
        <v>0</v>
      </c>
      <c r="AW12" s="48">
        <f t="shared" si="20"/>
        <v>0</v>
      </c>
      <c r="AX12" s="48">
        <f t="shared" si="21"/>
        <v>0</v>
      </c>
      <c r="AY12" s="48">
        <f t="shared" si="22"/>
        <v>0</v>
      </c>
      <c r="AZ12" s="48">
        <f t="shared" si="23"/>
        <v>0</v>
      </c>
      <c r="BA12" s="48">
        <f t="shared" si="24"/>
        <v>0</v>
      </c>
      <c r="BB12" s="48">
        <f t="shared" si="25"/>
        <v>0</v>
      </c>
      <c r="BC12" s="41">
        <f t="shared" si="26"/>
        <v>0</v>
      </c>
      <c r="BD12" s="44">
        <f t="shared" si="27"/>
        <v>0</v>
      </c>
      <c r="BE12" s="58">
        <f t="shared" si="28"/>
        <v>0</v>
      </c>
      <c r="BF12" s="58"/>
    </row>
    <row r="13" spans="2:58" s="8" customFormat="1" ht="12.75">
      <c r="B13" s="68">
        <f t="shared" si="0"/>
        <v>0</v>
      </c>
      <c r="C13" s="14"/>
      <c r="D13" s="13"/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9"/>
        <v>0</v>
      </c>
      <c r="AB13" s="49">
        <f>IF(AA13=0,0,LOOKUP(AA13,Bodování!$A$2:$A$101,Bodování!$B$2:$B$101))</f>
        <v>0</v>
      </c>
      <c r="AC13" s="50">
        <f t="shared" si="2"/>
      </c>
      <c r="AD13" s="51">
        <f t="shared" si="3"/>
      </c>
      <c r="AE13" s="36"/>
      <c r="AF13" s="17"/>
      <c r="AG13" s="48">
        <f t="shared" si="4"/>
        <v>0</v>
      </c>
      <c r="AH13" s="48">
        <f t="shared" si="5"/>
        <v>0</v>
      </c>
      <c r="AI13" s="48">
        <f t="shared" si="6"/>
        <v>0</v>
      </c>
      <c r="AJ13" s="48">
        <f t="shared" si="7"/>
        <v>0</v>
      </c>
      <c r="AK13" s="48">
        <f t="shared" si="8"/>
        <v>0</v>
      </c>
      <c r="AL13" s="48">
        <f t="shared" si="9"/>
        <v>0</v>
      </c>
      <c r="AM13" s="48">
        <f t="shared" si="10"/>
        <v>0</v>
      </c>
      <c r="AN13" s="48">
        <f t="shared" si="11"/>
        <v>0</v>
      </c>
      <c r="AO13" s="48">
        <f t="shared" si="12"/>
        <v>0</v>
      </c>
      <c r="AP13" s="48">
        <f t="shared" si="13"/>
        <v>0</v>
      </c>
      <c r="AQ13" s="41">
        <f t="shared" si="14"/>
        <v>0</v>
      </c>
      <c r="AR13" s="41">
        <f t="shared" si="15"/>
        <v>10</v>
      </c>
      <c r="AS13" s="48">
        <f t="shared" si="16"/>
        <v>0</v>
      </c>
      <c r="AT13" s="48">
        <f t="shared" si="17"/>
        <v>0</v>
      </c>
      <c r="AU13" s="48">
        <f t="shared" si="18"/>
        <v>0</v>
      </c>
      <c r="AV13" s="48">
        <f t="shared" si="19"/>
        <v>0</v>
      </c>
      <c r="AW13" s="48">
        <f t="shared" si="20"/>
        <v>0</v>
      </c>
      <c r="AX13" s="48">
        <f t="shared" si="21"/>
        <v>0</v>
      </c>
      <c r="AY13" s="48">
        <f t="shared" si="22"/>
        <v>0</v>
      </c>
      <c r="AZ13" s="48">
        <f t="shared" si="23"/>
        <v>0</v>
      </c>
      <c r="BA13" s="48">
        <f t="shared" si="24"/>
        <v>0</v>
      </c>
      <c r="BB13" s="48">
        <f t="shared" si="25"/>
        <v>0</v>
      </c>
      <c r="BC13" s="41">
        <f t="shared" si="26"/>
        <v>0</v>
      </c>
      <c r="BD13" s="44">
        <f t="shared" si="27"/>
        <v>0</v>
      </c>
      <c r="BE13" s="58">
        <f t="shared" si="28"/>
        <v>0</v>
      </c>
      <c r="BF13" s="58"/>
    </row>
    <row r="14" spans="2:58" s="8" customFormat="1" ht="12.75">
      <c r="B14" s="68">
        <f t="shared" si="0"/>
        <v>0</v>
      </c>
      <c r="C14" s="14"/>
      <c r="D14" s="13"/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9"/>
        <v>0</v>
      </c>
      <c r="AB14" s="49">
        <f>IF(AA14=0,0,LOOKUP(AA14,Bodování!$A$2:$A$101,Bodování!$B$2:$B$101))</f>
        <v>0</v>
      </c>
      <c r="AC14" s="50">
        <f t="shared" si="2"/>
      </c>
      <c r="AD14" s="51">
        <f t="shared" si="3"/>
      </c>
      <c r="AE14" s="36"/>
      <c r="AF14" s="17"/>
      <c r="AG14" s="48">
        <f t="shared" si="4"/>
        <v>0</v>
      </c>
      <c r="AH14" s="48">
        <f t="shared" si="5"/>
        <v>0</v>
      </c>
      <c r="AI14" s="48">
        <f t="shared" si="6"/>
        <v>0</v>
      </c>
      <c r="AJ14" s="48">
        <f t="shared" si="7"/>
        <v>0</v>
      </c>
      <c r="AK14" s="48">
        <f t="shared" si="8"/>
        <v>0</v>
      </c>
      <c r="AL14" s="48">
        <f t="shared" si="9"/>
        <v>0</v>
      </c>
      <c r="AM14" s="48">
        <f t="shared" si="10"/>
        <v>0</v>
      </c>
      <c r="AN14" s="48">
        <f t="shared" si="11"/>
        <v>0</v>
      </c>
      <c r="AO14" s="48">
        <f t="shared" si="12"/>
        <v>0</v>
      </c>
      <c r="AP14" s="48">
        <f t="shared" si="13"/>
        <v>0</v>
      </c>
      <c r="AQ14" s="41">
        <f t="shared" si="14"/>
        <v>0</v>
      </c>
      <c r="AR14" s="41">
        <f t="shared" si="15"/>
        <v>10</v>
      </c>
      <c r="AS14" s="48">
        <f t="shared" si="16"/>
        <v>0</v>
      </c>
      <c r="AT14" s="48">
        <f t="shared" si="17"/>
        <v>0</v>
      </c>
      <c r="AU14" s="48">
        <f t="shared" si="18"/>
        <v>0</v>
      </c>
      <c r="AV14" s="48">
        <f t="shared" si="19"/>
        <v>0</v>
      </c>
      <c r="AW14" s="48">
        <f t="shared" si="20"/>
        <v>0</v>
      </c>
      <c r="AX14" s="48">
        <f t="shared" si="21"/>
        <v>0</v>
      </c>
      <c r="AY14" s="48">
        <f t="shared" si="22"/>
        <v>0</v>
      </c>
      <c r="AZ14" s="48">
        <f t="shared" si="23"/>
        <v>0</v>
      </c>
      <c r="BA14" s="48">
        <f t="shared" si="24"/>
        <v>0</v>
      </c>
      <c r="BB14" s="48">
        <f t="shared" si="25"/>
        <v>0</v>
      </c>
      <c r="BC14" s="41">
        <f t="shared" si="26"/>
        <v>0</v>
      </c>
      <c r="BD14" s="44">
        <f t="shared" si="27"/>
        <v>0</v>
      </c>
      <c r="BE14" s="58">
        <f t="shared" si="28"/>
        <v>0</v>
      </c>
      <c r="BF14" s="58"/>
    </row>
    <row r="15" spans="2:58" s="8" customFormat="1" ht="12.75">
      <c r="B15" s="68">
        <f t="shared" si="0"/>
        <v>0</v>
      </c>
      <c r="C15" s="14"/>
      <c r="D15" s="13"/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9"/>
        <v>0</v>
      </c>
      <c r="AB15" s="49">
        <f>IF(AA15=0,0,LOOKUP(AA15,Bodování!$A$2:$A$101,Bodování!$B$2:$B$101))</f>
        <v>0</v>
      </c>
      <c r="AC15" s="50">
        <f t="shared" si="2"/>
      </c>
      <c r="AD15" s="51">
        <f t="shared" si="3"/>
      </c>
      <c r="AE15" s="36"/>
      <c r="AF15" s="17"/>
      <c r="AG15" s="48">
        <f t="shared" si="4"/>
        <v>0</v>
      </c>
      <c r="AH15" s="48">
        <f t="shared" si="5"/>
        <v>0</v>
      </c>
      <c r="AI15" s="48">
        <f t="shared" si="6"/>
        <v>0</v>
      </c>
      <c r="AJ15" s="48">
        <f t="shared" si="7"/>
        <v>0</v>
      </c>
      <c r="AK15" s="48">
        <f t="shared" si="8"/>
        <v>0</v>
      </c>
      <c r="AL15" s="48">
        <f t="shared" si="9"/>
        <v>0</v>
      </c>
      <c r="AM15" s="48">
        <f t="shared" si="10"/>
        <v>0</v>
      </c>
      <c r="AN15" s="48">
        <f t="shared" si="11"/>
        <v>0</v>
      </c>
      <c r="AO15" s="48">
        <f t="shared" si="12"/>
        <v>0</v>
      </c>
      <c r="AP15" s="48">
        <f t="shared" si="13"/>
        <v>0</v>
      </c>
      <c r="AQ15" s="41">
        <f t="shared" si="14"/>
        <v>0</v>
      </c>
      <c r="AR15" s="41">
        <f t="shared" si="15"/>
        <v>10</v>
      </c>
      <c r="AS15" s="48">
        <f t="shared" si="16"/>
        <v>0</v>
      </c>
      <c r="AT15" s="48">
        <f t="shared" si="17"/>
        <v>0</v>
      </c>
      <c r="AU15" s="48">
        <f t="shared" si="18"/>
        <v>0</v>
      </c>
      <c r="AV15" s="48">
        <f t="shared" si="19"/>
        <v>0</v>
      </c>
      <c r="AW15" s="48">
        <f t="shared" si="20"/>
        <v>0</v>
      </c>
      <c r="AX15" s="48">
        <f t="shared" si="21"/>
        <v>0</v>
      </c>
      <c r="AY15" s="48">
        <f t="shared" si="22"/>
        <v>0</v>
      </c>
      <c r="AZ15" s="48">
        <f t="shared" si="23"/>
        <v>0</v>
      </c>
      <c r="BA15" s="48">
        <f t="shared" si="24"/>
        <v>0</v>
      </c>
      <c r="BB15" s="48">
        <f t="shared" si="25"/>
        <v>0</v>
      </c>
      <c r="BC15" s="41">
        <f t="shared" si="26"/>
        <v>0</v>
      </c>
      <c r="BD15" s="44">
        <f t="shared" si="27"/>
        <v>0</v>
      </c>
      <c r="BE15" s="58">
        <f t="shared" si="28"/>
        <v>0</v>
      </c>
      <c r="BF15" s="58"/>
    </row>
    <row r="16" spans="2:58" s="8" customFormat="1" ht="12.75">
      <c r="B16" s="68">
        <f t="shared" si="0"/>
        <v>0</v>
      </c>
      <c r="C16" s="14"/>
      <c r="D16" s="13"/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9"/>
        <v>0</v>
      </c>
      <c r="AB16" s="49">
        <f>IF(AA16=0,0,LOOKUP(AA16,Bodování!$A$2:$A$101,Bodování!$B$2:$B$101))</f>
        <v>0</v>
      </c>
      <c r="AC16" s="50">
        <f t="shared" si="2"/>
      </c>
      <c r="AD16" s="51">
        <f t="shared" si="3"/>
      </c>
      <c r="AE16" s="36"/>
      <c r="AF16" s="17"/>
      <c r="AG16" s="48">
        <f t="shared" si="4"/>
        <v>0</v>
      </c>
      <c r="AH16" s="48">
        <f t="shared" si="5"/>
        <v>0</v>
      </c>
      <c r="AI16" s="48">
        <f t="shared" si="6"/>
        <v>0</v>
      </c>
      <c r="AJ16" s="48">
        <f t="shared" si="7"/>
        <v>0</v>
      </c>
      <c r="AK16" s="48">
        <f t="shared" si="8"/>
        <v>0</v>
      </c>
      <c r="AL16" s="48">
        <f t="shared" si="9"/>
        <v>0</v>
      </c>
      <c r="AM16" s="48">
        <f t="shared" si="10"/>
        <v>0</v>
      </c>
      <c r="AN16" s="48">
        <f t="shared" si="11"/>
        <v>0</v>
      </c>
      <c r="AO16" s="48">
        <f t="shared" si="12"/>
        <v>0</v>
      </c>
      <c r="AP16" s="48">
        <f t="shared" si="13"/>
        <v>0</v>
      </c>
      <c r="AQ16" s="41">
        <f t="shared" si="14"/>
        <v>0</v>
      </c>
      <c r="AR16" s="41">
        <f t="shared" si="15"/>
        <v>10</v>
      </c>
      <c r="AS16" s="48">
        <f t="shared" si="16"/>
        <v>0</v>
      </c>
      <c r="AT16" s="48">
        <f t="shared" si="17"/>
        <v>0</v>
      </c>
      <c r="AU16" s="48">
        <f t="shared" si="18"/>
        <v>0</v>
      </c>
      <c r="AV16" s="48">
        <f t="shared" si="19"/>
        <v>0</v>
      </c>
      <c r="AW16" s="48">
        <f t="shared" si="20"/>
        <v>0</v>
      </c>
      <c r="AX16" s="48">
        <f t="shared" si="21"/>
        <v>0</v>
      </c>
      <c r="AY16" s="48">
        <f t="shared" si="22"/>
        <v>0</v>
      </c>
      <c r="AZ16" s="48">
        <f t="shared" si="23"/>
        <v>0</v>
      </c>
      <c r="BA16" s="48">
        <f t="shared" si="24"/>
        <v>0</v>
      </c>
      <c r="BB16" s="48">
        <f t="shared" si="25"/>
        <v>0</v>
      </c>
      <c r="BC16" s="41">
        <f t="shared" si="26"/>
        <v>0</v>
      </c>
      <c r="BD16" s="44">
        <f t="shared" si="27"/>
        <v>0</v>
      </c>
      <c r="BE16" s="58">
        <f t="shared" si="28"/>
        <v>0</v>
      </c>
      <c r="BF16" s="58"/>
    </row>
    <row r="17" spans="2:58" s="8" customFormat="1" ht="12.75">
      <c r="B17" s="68">
        <f t="shared" si="0"/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9"/>
        <v>0</v>
      </c>
      <c r="AB17" s="49">
        <f>IF(AA17=0,0,LOOKUP(AA17,Bodování!$A$2:$A$101,Bodování!$B$2:$B$101))</f>
        <v>0</v>
      </c>
      <c r="AC17" s="50">
        <f t="shared" si="2"/>
      </c>
      <c r="AD17" s="51">
        <f t="shared" si="3"/>
      </c>
      <c r="AE17" s="36"/>
      <c r="AF17" s="17"/>
      <c r="AG17" s="48">
        <f t="shared" si="4"/>
        <v>0</v>
      </c>
      <c r="AH17" s="48">
        <f t="shared" si="5"/>
        <v>0</v>
      </c>
      <c r="AI17" s="48">
        <f t="shared" si="6"/>
        <v>0</v>
      </c>
      <c r="AJ17" s="48">
        <f t="shared" si="7"/>
        <v>0</v>
      </c>
      <c r="AK17" s="48">
        <f t="shared" si="8"/>
        <v>0</v>
      </c>
      <c r="AL17" s="48">
        <f t="shared" si="9"/>
        <v>0</v>
      </c>
      <c r="AM17" s="48">
        <f t="shared" si="10"/>
        <v>0</v>
      </c>
      <c r="AN17" s="48">
        <f t="shared" si="11"/>
        <v>0</v>
      </c>
      <c r="AO17" s="48">
        <f t="shared" si="12"/>
        <v>0</v>
      </c>
      <c r="AP17" s="48">
        <f t="shared" si="13"/>
        <v>0</v>
      </c>
      <c r="AQ17" s="41">
        <f t="shared" si="14"/>
        <v>0</v>
      </c>
      <c r="AR17" s="41">
        <f t="shared" si="15"/>
        <v>10</v>
      </c>
      <c r="AS17" s="48">
        <f t="shared" si="16"/>
        <v>0</v>
      </c>
      <c r="AT17" s="48">
        <f t="shared" si="17"/>
        <v>0</v>
      </c>
      <c r="AU17" s="48">
        <f t="shared" si="18"/>
        <v>0</v>
      </c>
      <c r="AV17" s="48">
        <f t="shared" si="19"/>
        <v>0</v>
      </c>
      <c r="AW17" s="48">
        <f t="shared" si="20"/>
        <v>0</v>
      </c>
      <c r="AX17" s="48">
        <f t="shared" si="21"/>
        <v>0</v>
      </c>
      <c r="AY17" s="48">
        <f t="shared" si="22"/>
        <v>0</v>
      </c>
      <c r="AZ17" s="48">
        <f t="shared" si="23"/>
        <v>0</v>
      </c>
      <c r="BA17" s="48">
        <f t="shared" si="24"/>
        <v>0</v>
      </c>
      <c r="BB17" s="48">
        <f t="shared" si="25"/>
        <v>0</v>
      </c>
      <c r="BC17" s="41">
        <f t="shared" si="26"/>
        <v>0</v>
      </c>
      <c r="BD17" s="44">
        <f t="shared" si="27"/>
        <v>0</v>
      </c>
      <c r="BE17" s="58">
        <f t="shared" si="28"/>
        <v>0</v>
      </c>
      <c r="BF17" s="58"/>
    </row>
    <row r="18" spans="2:58" s="8" customFormat="1" ht="12.75">
      <c r="B18" s="68">
        <f t="shared" si="0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9"/>
        <v>0</v>
      </c>
      <c r="AB18" s="49">
        <f>IF(AA18=0,0,LOOKUP(AA18,Bodování!$A$2:$A$101,Bodování!$B$2:$B$101))</f>
        <v>0</v>
      </c>
      <c r="AC18" s="50">
        <f t="shared" si="2"/>
      </c>
      <c r="AD18" s="51">
        <f t="shared" si="3"/>
      </c>
      <c r="AE18" s="36"/>
      <c r="AF18" s="17"/>
      <c r="AG18" s="48">
        <f t="shared" si="4"/>
        <v>0</v>
      </c>
      <c r="AH18" s="48">
        <f t="shared" si="5"/>
        <v>0</v>
      </c>
      <c r="AI18" s="48">
        <f t="shared" si="6"/>
        <v>0</v>
      </c>
      <c r="AJ18" s="48">
        <f t="shared" si="7"/>
        <v>0</v>
      </c>
      <c r="AK18" s="48">
        <f t="shared" si="8"/>
        <v>0</v>
      </c>
      <c r="AL18" s="48">
        <f t="shared" si="9"/>
        <v>0</v>
      </c>
      <c r="AM18" s="48">
        <f t="shared" si="10"/>
        <v>0</v>
      </c>
      <c r="AN18" s="48">
        <f t="shared" si="11"/>
        <v>0</v>
      </c>
      <c r="AO18" s="48">
        <f t="shared" si="12"/>
        <v>0</v>
      </c>
      <c r="AP18" s="48">
        <f t="shared" si="13"/>
        <v>0</v>
      </c>
      <c r="AQ18" s="41">
        <f t="shared" si="14"/>
        <v>0</v>
      </c>
      <c r="AR18" s="41">
        <f t="shared" si="15"/>
        <v>10</v>
      </c>
      <c r="AS18" s="48">
        <f t="shared" si="16"/>
        <v>0</v>
      </c>
      <c r="AT18" s="48">
        <f t="shared" si="17"/>
        <v>0</v>
      </c>
      <c r="AU18" s="48">
        <f t="shared" si="18"/>
        <v>0</v>
      </c>
      <c r="AV18" s="48">
        <f t="shared" si="19"/>
        <v>0</v>
      </c>
      <c r="AW18" s="48">
        <f t="shared" si="20"/>
        <v>0</v>
      </c>
      <c r="AX18" s="48">
        <f t="shared" si="21"/>
        <v>0</v>
      </c>
      <c r="AY18" s="48">
        <f t="shared" si="22"/>
        <v>0</v>
      </c>
      <c r="AZ18" s="48">
        <f t="shared" si="23"/>
        <v>0</v>
      </c>
      <c r="BA18" s="48">
        <f t="shared" si="24"/>
        <v>0</v>
      </c>
      <c r="BB18" s="48">
        <f t="shared" si="25"/>
        <v>0</v>
      </c>
      <c r="BC18" s="41">
        <f t="shared" si="26"/>
        <v>0</v>
      </c>
      <c r="BD18" s="44">
        <f t="shared" si="27"/>
        <v>0</v>
      </c>
      <c r="BE18" s="58">
        <f t="shared" si="28"/>
        <v>0</v>
      </c>
      <c r="BF18" s="58"/>
    </row>
    <row r="19" spans="2:58" s="8" customFormat="1" ht="12.75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9"/>
        <v>0</v>
      </c>
      <c r="AB19" s="49">
        <f>IF(AA19=0,0,LOOKUP(AA19,Bodování!$A$2:$A$101,Bodování!$B$2:$B$101))</f>
        <v>0</v>
      </c>
      <c r="AC19" s="50">
        <f t="shared" si="2"/>
      </c>
      <c r="AD19" s="51">
        <f t="shared" si="3"/>
      </c>
      <c r="AE19" s="36"/>
      <c r="AF19" s="17"/>
      <c r="AG19" s="48">
        <f t="shared" si="4"/>
        <v>0</v>
      </c>
      <c r="AH19" s="48">
        <f t="shared" si="5"/>
        <v>0</v>
      </c>
      <c r="AI19" s="48">
        <f t="shared" si="6"/>
        <v>0</v>
      </c>
      <c r="AJ19" s="48">
        <f t="shared" si="7"/>
        <v>0</v>
      </c>
      <c r="AK19" s="48">
        <f t="shared" si="8"/>
        <v>0</v>
      </c>
      <c r="AL19" s="48">
        <f t="shared" si="9"/>
        <v>0</v>
      </c>
      <c r="AM19" s="48">
        <f t="shared" si="10"/>
        <v>0</v>
      </c>
      <c r="AN19" s="48">
        <f t="shared" si="11"/>
        <v>0</v>
      </c>
      <c r="AO19" s="48">
        <f t="shared" si="12"/>
        <v>0</v>
      </c>
      <c r="AP19" s="48">
        <f t="shared" si="13"/>
        <v>0</v>
      </c>
      <c r="AQ19" s="41">
        <f t="shared" si="14"/>
        <v>0</v>
      </c>
      <c r="AR19" s="41">
        <f t="shared" si="15"/>
        <v>10</v>
      </c>
      <c r="AS19" s="48">
        <f t="shared" si="16"/>
        <v>0</v>
      </c>
      <c r="AT19" s="48">
        <f t="shared" si="17"/>
        <v>0</v>
      </c>
      <c r="AU19" s="48">
        <f t="shared" si="18"/>
        <v>0</v>
      </c>
      <c r="AV19" s="48">
        <f t="shared" si="19"/>
        <v>0</v>
      </c>
      <c r="AW19" s="48">
        <f t="shared" si="20"/>
        <v>0</v>
      </c>
      <c r="AX19" s="48">
        <f t="shared" si="21"/>
        <v>0</v>
      </c>
      <c r="AY19" s="48">
        <f t="shared" si="22"/>
        <v>0</v>
      </c>
      <c r="AZ19" s="48">
        <f t="shared" si="23"/>
        <v>0</v>
      </c>
      <c r="BA19" s="48">
        <f t="shared" si="24"/>
        <v>0</v>
      </c>
      <c r="BB19" s="48">
        <f t="shared" si="25"/>
        <v>0</v>
      </c>
      <c r="BC19" s="41">
        <f t="shared" si="26"/>
        <v>0</v>
      </c>
      <c r="BD19" s="44">
        <f t="shared" si="27"/>
        <v>0</v>
      </c>
      <c r="BE19" s="58">
        <f t="shared" si="28"/>
        <v>0</v>
      </c>
      <c r="BF19" s="58"/>
    </row>
    <row r="20" spans="2:58" s="8" customFormat="1" ht="12.75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9"/>
        <v>0</v>
      </c>
      <c r="AB20" s="49">
        <f>IF(AA20=0,0,LOOKUP(AA20,Bodování!$A$2:$A$101,Bodování!$B$2:$B$101))</f>
        <v>0</v>
      </c>
      <c r="AC20" s="50">
        <f t="shared" si="2"/>
      </c>
      <c r="AD20" s="51">
        <f t="shared" si="3"/>
      </c>
      <c r="AE20" s="36"/>
      <c r="AF20" s="17"/>
      <c r="AG20" s="48">
        <f t="shared" si="4"/>
        <v>0</v>
      </c>
      <c r="AH20" s="48">
        <f t="shared" si="5"/>
        <v>0</v>
      </c>
      <c r="AI20" s="48">
        <f t="shared" si="6"/>
        <v>0</v>
      </c>
      <c r="AJ20" s="48">
        <f t="shared" si="7"/>
        <v>0</v>
      </c>
      <c r="AK20" s="48">
        <f t="shared" si="8"/>
        <v>0</v>
      </c>
      <c r="AL20" s="48">
        <f t="shared" si="9"/>
        <v>0</v>
      </c>
      <c r="AM20" s="48">
        <f t="shared" si="10"/>
        <v>0</v>
      </c>
      <c r="AN20" s="48">
        <f t="shared" si="11"/>
        <v>0</v>
      </c>
      <c r="AO20" s="48">
        <f t="shared" si="12"/>
        <v>0</v>
      </c>
      <c r="AP20" s="48">
        <f t="shared" si="13"/>
        <v>0</v>
      </c>
      <c r="AQ20" s="41">
        <f t="shared" si="14"/>
        <v>0</v>
      </c>
      <c r="AR20" s="41">
        <f t="shared" si="15"/>
        <v>10</v>
      </c>
      <c r="AS20" s="48">
        <f t="shared" si="16"/>
        <v>0</v>
      </c>
      <c r="AT20" s="48">
        <f t="shared" si="17"/>
        <v>0</v>
      </c>
      <c r="AU20" s="48">
        <f t="shared" si="18"/>
        <v>0</v>
      </c>
      <c r="AV20" s="48">
        <f t="shared" si="19"/>
        <v>0</v>
      </c>
      <c r="AW20" s="48">
        <f t="shared" si="20"/>
        <v>0</v>
      </c>
      <c r="AX20" s="48">
        <f t="shared" si="21"/>
        <v>0</v>
      </c>
      <c r="AY20" s="48">
        <f t="shared" si="22"/>
        <v>0</v>
      </c>
      <c r="AZ20" s="48">
        <f t="shared" si="23"/>
        <v>0</v>
      </c>
      <c r="BA20" s="48">
        <f t="shared" si="24"/>
        <v>0</v>
      </c>
      <c r="BB20" s="48">
        <f t="shared" si="25"/>
        <v>0</v>
      </c>
      <c r="BC20" s="41">
        <f t="shared" si="26"/>
        <v>0</v>
      </c>
      <c r="BD20" s="44">
        <f t="shared" si="27"/>
        <v>0</v>
      </c>
      <c r="BE20" s="58">
        <f t="shared" si="28"/>
        <v>0</v>
      </c>
      <c r="BF20" s="58"/>
    </row>
    <row r="21" spans="2:58" s="8" customFormat="1" ht="12.75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9"/>
        <v>0</v>
      </c>
      <c r="AB21" s="49">
        <f>IF(AA21=0,0,LOOKUP(AA21,Bodování!$A$2:$A$101,Bodování!$B$2:$B$101))</f>
        <v>0</v>
      </c>
      <c r="AC21" s="50">
        <f t="shared" si="2"/>
      </c>
      <c r="AD21" s="51">
        <f t="shared" si="3"/>
      </c>
      <c r="AE21" s="36"/>
      <c r="AF21" s="17"/>
      <c r="AG21" s="48">
        <f t="shared" si="4"/>
        <v>0</v>
      </c>
      <c r="AH21" s="48">
        <f t="shared" si="5"/>
        <v>0</v>
      </c>
      <c r="AI21" s="48">
        <f t="shared" si="6"/>
        <v>0</v>
      </c>
      <c r="AJ21" s="48">
        <f t="shared" si="7"/>
        <v>0</v>
      </c>
      <c r="AK21" s="48">
        <f t="shared" si="8"/>
        <v>0</v>
      </c>
      <c r="AL21" s="48">
        <f t="shared" si="9"/>
        <v>0</v>
      </c>
      <c r="AM21" s="48">
        <f t="shared" si="10"/>
        <v>0</v>
      </c>
      <c r="AN21" s="48">
        <f t="shared" si="11"/>
        <v>0</v>
      </c>
      <c r="AO21" s="48">
        <f t="shared" si="12"/>
        <v>0</v>
      </c>
      <c r="AP21" s="48">
        <f t="shared" si="13"/>
        <v>0</v>
      </c>
      <c r="AQ21" s="41">
        <f t="shared" si="14"/>
        <v>0</v>
      </c>
      <c r="AR21" s="41">
        <f t="shared" si="15"/>
        <v>10</v>
      </c>
      <c r="AS21" s="48">
        <f t="shared" si="16"/>
        <v>0</v>
      </c>
      <c r="AT21" s="48">
        <f t="shared" si="17"/>
        <v>0</v>
      </c>
      <c r="AU21" s="48">
        <f t="shared" si="18"/>
        <v>0</v>
      </c>
      <c r="AV21" s="48">
        <f t="shared" si="19"/>
        <v>0</v>
      </c>
      <c r="AW21" s="48">
        <f t="shared" si="20"/>
        <v>0</v>
      </c>
      <c r="AX21" s="48">
        <f t="shared" si="21"/>
        <v>0</v>
      </c>
      <c r="AY21" s="48">
        <f t="shared" si="22"/>
        <v>0</v>
      </c>
      <c r="AZ21" s="48">
        <f t="shared" si="23"/>
        <v>0</v>
      </c>
      <c r="BA21" s="48">
        <f t="shared" si="24"/>
        <v>0</v>
      </c>
      <c r="BB21" s="48">
        <f t="shared" si="25"/>
        <v>0</v>
      </c>
      <c r="BC21" s="41">
        <f t="shared" si="26"/>
        <v>0</v>
      </c>
      <c r="BD21" s="44">
        <f t="shared" si="27"/>
        <v>0</v>
      </c>
      <c r="BE21" s="58">
        <f t="shared" si="28"/>
        <v>0</v>
      </c>
      <c r="BF21" s="58"/>
    </row>
    <row r="22" spans="2:58" s="8" customFormat="1" ht="12.75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9"/>
        <v>0</v>
      </c>
      <c r="AB22" s="49">
        <f>IF(AA22=0,0,LOOKUP(AA22,Bodování!$A$2:$A$101,Bodování!$B$2:$B$101))</f>
        <v>0</v>
      </c>
      <c r="AC22" s="50">
        <f t="shared" si="2"/>
      </c>
      <c r="AD22" s="51">
        <f t="shared" si="3"/>
      </c>
      <c r="AE22" s="36"/>
      <c r="AF22" s="17"/>
      <c r="AG22" s="48">
        <f t="shared" si="4"/>
        <v>0</v>
      </c>
      <c r="AH22" s="48">
        <f t="shared" si="5"/>
        <v>0</v>
      </c>
      <c r="AI22" s="48">
        <f t="shared" si="6"/>
        <v>0</v>
      </c>
      <c r="AJ22" s="48">
        <f t="shared" si="7"/>
        <v>0</v>
      </c>
      <c r="AK22" s="48">
        <f t="shared" si="8"/>
        <v>0</v>
      </c>
      <c r="AL22" s="48">
        <f t="shared" si="9"/>
        <v>0</v>
      </c>
      <c r="AM22" s="48">
        <f t="shared" si="10"/>
        <v>0</v>
      </c>
      <c r="AN22" s="48">
        <f t="shared" si="11"/>
        <v>0</v>
      </c>
      <c r="AO22" s="48">
        <f t="shared" si="12"/>
        <v>0</v>
      </c>
      <c r="AP22" s="48">
        <f t="shared" si="13"/>
        <v>0</v>
      </c>
      <c r="AQ22" s="41">
        <f t="shared" si="14"/>
        <v>0</v>
      </c>
      <c r="AR22" s="41">
        <f t="shared" si="15"/>
        <v>10</v>
      </c>
      <c r="AS22" s="48">
        <f t="shared" si="16"/>
        <v>0</v>
      </c>
      <c r="AT22" s="48">
        <f t="shared" si="17"/>
        <v>0</v>
      </c>
      <c r="AU22" s="48">
        <f t="shared" si="18"/>
        <v>0</v>
      </c>
      <c r="AV22" s="48">
        <f t="shared" si="19"/>
        <v>0</v>
      </c>
      <c r="AW22" s="48">
        <f t="shared" si="20"/>
        <v>0</v>
      </c>
      <c r="AX22" s="48">
        <f t="shared" si="21"/>
        <v>0</v>
      </c>
      <c r="AY22" s="48">
        <f t="shared" si="22"/>
        <v>0</v>
      </c>
      <c r="AZ22" s="48">
        <f t="shared" si="23"/>
        <v>0</v>
      </c>
      <c r="BA22" s="48">
        <f t="shared" si="24"/>
        <v>0</v>
      </c>
      <c r="BB22" s="48">
        <f t="shared" si="25"/>
        <v>0</v>
      </c>
      <c r="BC22" s="41">
        <f t="shared" si="26"/>
        <v>0</v>
      </c>
      <c r="BD22" s="44">
        <f t="shared" si="27"/>
        <v>0</v>
      </c>
      <c r="BE22" s="58">
        <f t="shared" si="28"/>
        <v>0</v>
      </c>
      <c r="BF22" s="58"/>
    </row>
    <row r="23" spans="2:58" s="8" customFormat="1" ht="12.75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9"/>
        <v>0</v>
      </c>
      <c r="AB23" s="49">
        <f>IF(AA23=0,0,LOOKUP(AA23,Bodování!$A$2:$A$101,Bodování!$B$2:$B$101))</f>
        <v>0</v>
      </c>
      <c r="AC23" s="50">
        <f t="shared" si="2"/>
      </c>
      <c r="AD23" s="51">
        <f t="shared" si="3"/>
      </c>
      <c r="AE23" s="36"/>
      <c r="AF23" s="17"/>
      <c r="AG23" s="48">
        <f t="shared" si="4"/>
        <v>0</v>
      </c>
      <c r="AH23" s="48">
        <f t="shared" si="5"/>
        <v>0</v>
      </c>
      <c r="AI23" s="48">
        <f t="shared" si="6"/>
        <v>0</v>
      </c>
      <c r="AJ23" s="48">
        <f t="shared" si="7"/>
        <v>0</v>
      </c>
      <c r="AK23" s="48">
        <f t="shared" si="8"/>
        <v>0</v>
      </c>
      <c r="AL23" s="48">
        <f t="shared" si="9"/>
        <v>0</v>
      </c>
      <c r="AM23" s="48">
        <f t="shared" si="10"/>
        <v>0</v>
      </c>
      <c r="AN23" s="48">
        <f t="shared" si="11"/>
        <v>0</v>
      </c>
      <c r="AO23" s="48">
        <f t="shared" si="12"/>
        <v>0</v>
      </c>
      <c r="AP23" s="48">
        <f t="shared" si="13"/>
        <v>0</v>
      </c>
      <c r="AQ23" s="41">
        <f t="shared" si="14"/>
        <v>0</v>
      </c>
      <c r="AR23" s="41">
        <f t="shared" si="15"/>
        <v>10</v>
      </c>
      <c r="AS23" s="48">
        <f t="shared" si="16"/>
        <v>0</v>
      </c>
      <c r="AT23" s="48">
        <f t="shared" si="17"/>
        <v>0</v>
      </c>
      <c r="AU23" s="48">
        <f t="shared" si="18"/>
        <v>0</v>
      </c>
      <c r="AV23" s="48">
        <f t="shared" si="19"/>
        <v>0</v>
      </c>
      <c r="AW23" s="48">
        <f t="shared" si="20"/>
        <v>0</v>
      </c>
      <c r="AX23" s="48">
        <f t="shared" si="21"/>
        <v>0</v>
      </c>
      <c r="AY23" s="48">
        <f t="shared" si="22"/>
        <v>0</v>
      </c>
      <c r="AZ23" s="48">
        <f t="shared" si="23"/>
        <v>0</v>
      </c>
      <c r="BA23" s="48">
        <f t="shared" si="24"/>
        <v>0</v>
      </c>
      <c r="BB23" s="48">
        <f t="shared" si="25"/>
        <v>0</v>
      </c>
      <c r="BC23" s="41">
        <f t="shared" si="26"/>
        <v>0</v>
      </c>
      <c r="BD23" s="44">
        <f t="shared" si="27"/>
        <v>0</v>
      </c>
      <c r="BE23" s="58">
        <f t="shared" si="28"/>
        <v>0</v>
      </c>
      <c r="BF23" s="58"/>
    </row>
    <row r="24" spans="2:58" s="8" customFormat="1" ht="12.75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9"/>
        <v>0</v>
      </c>
      <c r="AB24" s="49">
        <f>IF(AA24=0,0,LOOKUP(AA24,Bodování!$A$2:$A$101,Bodování!$B$2:$B$101))</f>
        <v>0</v>
      </c>
      <c r="AC24" s="50">
        <f t="shared" si="2"/>
      </c>
      <c r="AD24" s="51">
        <f t="shared" si="3"/>
      </c>
      <c r="AE24" s="36"/>
      <c r="AF24" s="17"/>
      <c r="AG24" s="48">
        <f t="shared" si="4"/>
        <v>0</v>
      </c>
      <c r="AH24" s="48">
        <f t="shared" si="5"/>
        <v>0</v>
      </c>
      <c r="AI24" s="48">
        <f t="shared" si="6"/>
        <v>0</v>
      </c>
      <c r="AJ24" s="48">
        <f t="shared" si="7"/>
        <v>0</v>
      </c>
      <c r="AK24" s="48">
        <f t="shared" si="8"/>
        <v>0</v>
      </c>
      <c r="AL24" s="48">
        <f t="shared" si="9"/>
        <v>0</v>
      </c>
      <c r="AM24" s="48">
        <f t="shared" si="10"/>
        <v>0</v>
      </c>
      <c r="AN24" s="48">
        <f t="shared" si="11"/>
        <v>0</v>
      </c>
      <c r="AO24" s="48">
        <f t="shared" si="12"/>
        <v>0</v>
      </c>
      <c r="AP24" s="48">
        <f t="shared" si="13"/>
        <v>0</v>
      </c>
      <c r="AQ24" s="41">
        <f t="shared" si="14"/>
        <v>0</v>
      </c>
      <c r="AR24" s="41">
        <f t="shared" si="15"/>
        <v>10</v>
      </c>
      <c r="AS24" s="48">
        <f t="shared" si="16"/>
        <v>0</v>
      </c>
      <c r="AT24" s="48">
        <f t="shared" si="17"/>
        <v>0</v>
      </c>
      <c r="AU24" s="48">
        <f t="shared" si="18"/>
        <v>0</v>
      </c>
      <c r="AV24" s="48">
        <f t="shared" si="19"/>
        <v>0</v>
      </c>
      <c r="AW24" s="48">
        <f t="shared" si="20"/>
        <v>0</v>
      </c>
      <c r="AX24" s="48">
        <f t="shared" si="21"/>
        <v>0</v>
      </c>
      <c r="AY24" s="48">
        <f t="shared" si="22"/>
        <v>0</v>
      </c>
      <c r="AZ24" s="48">
        <f t="shared" si="23"/>
        <v>0</v>
      </c>
      <c r="BA24" s="48">
        <f t="shared" si="24"/>
        <v>0</v>
      </c>
      <c r="BB24" s="48">
        <f t="shared" si="25"/>
        <v>0</v>
      </c>
      <c r="BC24" s="41">
        <f t="shared" si="26"/>
        <v>0</v>
      </c>
      <c r="BD24" s="44">
        <f t="shared" si="27"/>
        <v>0</v>
      </c>
      <c r="BE24" s="58">
        <f t="shared" si="28"/>
        <v>0</v>
      </c>
      <c r="BF24" s="58"/>
    </row>
    <row r="25" spans="2:58" s="8" customFormat="1" ht="12.75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9"/>
        <v>0</v>
      </c>
      <c r="AB25" s="49">
        <f>IF(AA25=0,0,LOOKUP(AA25,Bodování!$A$2:$A$101,Bodování!$B$2:$B$101))</f>
        <v>0</v>
      </c>
      <c r="AC25" s="50">
        <f t="shared" si="2"/>
      </c>
      <c r="AD25" s="51">
        <f t="shared" si="3"/>
      </c>
      <c r="AE25" s="36"/>
      <c r="AF25" s="17"/>
      <c r="AG25" s="48">
        <f t="shared" si="4"/>
        <v>0</v>
      </c>
      <c r="AH25" s="48">
        <f t="shared" si="5"/>
        <v>0</v>
      </c>
      <c r="AI25" s="48">
        <f t="shared" si="6"/>
        <v>0</v>
      </c>
      <c r="AJ25" s="48">
        <f t="shared" si="7"/>
        <v>0</v>
      </c>
      <c r="AK25" s="48">
        <f t="shared" si="8"/>
        <v>0</v>
      </c>
      <c r="AL25" s="48">
        <f t="shared" si="9"/>
        <v>0</v>
      </c>
      <c r="AM25" s="48">
        <f t="shared" si="10"/>
        <v>0</v>
      </c>
      <c r="AN25" s="48">
        <f t="shared" si="11"/>
        <v>0</v>
      </c>
      <c r="AO25" s="48">
        <f t="shared" si="12"/>
        <v>0</v>
      </c>
      <c r="AP25" s="48">
        <f t="shared" si="13"/>
        <v>0</v>
      </c>
      <c r="AQ25" s="41">
        <f t="shared" si="14"/>
        <v>0</v>
      </c>
      <c r="AR25" s="41">
        <f t="shared" si="15"/>
        <v>10</v>
      </c>
      <c r="AS25" s="48">
        <f t="shared" si="16"/>
        <v>0</v>
      </c>
      <c r="AT25" s="48">
        <f t="shared" si="17"/>
        <v>0</v>
      </c>
      <c r="AU25" s="48">
        <f t="shared" si="18"/>
        <v>0</v>
      </c>
      <c r="AV25" s="48">
        <f t="shared" si="19"/>
        <v>0</v>
      </c>
      <c r="AW25" s="48">
        <f t="shared" si="20"/>
        <v>0</v>
      </c>
      <c r="AX25" s="48">
        <f t="shared" si="21"/>
        <v>0</v>
      </c>
      <c r="AY25" s="48">
        <f t="shared" si="22"/>
        <v>0</v>
      </c>
      <c r="AZ25" s="48">
        <f t="shared" si="23"/>
        <v>0</v>
      </c>
      <c r="BA25" s="48">
        <f t="shared" si="24"/>
        <v>0</v>
      </c>
      <c r="BB25" s="48">
        <f t="shared" si="25"/>
        <v>0</v>
      </c>
      <c r="BC25" s="41">
        <f t="shared" si="26"/>
        <v>0</v>
      </c>
      <c r="BD25" s="44">
        <f t="shared" si="27"/>
        <v>0</v>
      </c>
      <c r="BE25" s="58">
        <f t="shared" si="28"/>
        <v>0</v>
      </c>
      <c r="BF25" s="58"/>
    </row>
    <row r="26" spans="2:58" s="8" customFormat="1" ht="12.75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9"/>
        <v>0</v>
      </c>
      <c r="AB26" s="49">
        <f>IF(AA26=0,0,LOOKUP(AA26,Bodování!$A$2:$A$101,Bodování!$B$2:$B$101))</f>
        <v>0</v>
      </c>
      <c r="AC26" s="50">
        <f t="shared" si="2"/>
      </c>
      <c r="AD26" s="51">
        <f t="shared" si="3"/>
      </c>
      <c r="AE26" s="36"/>
      <c r="AF26" s="17"/>
      <c r="AG26" s="48">
        <f t="shared" si="4"/>
        <v>0</v>
      </c>
      <c r="AH26" s="48">
        <f t="shared" si="5"/>
        <v>0</v>
      </c>
      <c r="AI26" s="48">
        <f t="shared" si="6"/>
        <v>0</v>
      </c>
      <c r="AJ26" s="48">
        <f t="shared" si="7"/>
        <v>0</v>
      </c>
      <c r="AK26" s="48">
        <f t="shared" si="8"/>
        <v>0</v>
      </c>
      <c r="AL26" s="48">
        <f t="shared" si="9"/>
        <v>0</v>
      </c>
      <c r="AM26" s="48">
        <f t="shared" si="10"/>
        <v>0</v>
      </c>
      <c r="AN26" s="48">
        <f t="shared" si="11"/>
        <v>0</v>
      </c>
      <c r="AO26" s="48">
        <f t="shared" si="12"/>
        <v>0</v>
      </c>
      <c r="AP26" s="48">
        <f t="shared" si="13"/>
        <v>0</v>
      </c>
      <c r="AQ26" s="41">
        <f t="shared" si="14"/>
        <v>0</v>
      </c>
      <c r="AR26" s="41">
        <f t="shared" si="15"/>
        <v>10</v>
      </c>
      <c r="AS26" s="48">
        <f t="shared" si="16"/>
        <v>0</v>
      </c>
      <c r="AT26" s="48">
        <f t="shared" si="17"/>
        <v>0</v>
      </c>
      <c r="AU26" s="48">
        <f t="shared" si="18"/>
        <v>0</v>
      </c>
      <c r="AV26" s="48">
        <f t="shared" si="19"/>
        <v>0</v>
      </c>
      <c r="AW26" s="48">
        <f t="shared" si="20"/>
        <v>0</v>
      </c>
      <c r="AX26" s="48">
        <f t="shared" si="21"/>
        <v>0</v>
      </c>
      <c r="AY26" s="48">
        <f t="shared" si="22"/>
        <v>0</v>
      </c>
      <c r="AZ26" s="48">
        <f t="shared" si="23"/>
        <v>0</v>
      </c>
      <c r="BA26" s="48">
        <f t="shared" si="24"/>
        <v>0</v>
      </c>
      <c r="BB26" s="48">
        <f t="shared" si="25"/>
        <v>0</v>
      </c>
      <c r="BC26" s="41">
        <f t="shared" si="26"/>
        <v>0</v>
      </c>
      <c r="BD26" s="44">
        <f t="shared" si="27"/>
        <v>0</v>
      </c>
      <c r="BE26" s="58">
        <f t="shared" si="28"/>
        <v>0</v>
      </c>
      <c r="BF26" s="58"/>
    </row>
    <row r="27" spans="2:58" s="8" customFormat="1" ht="12.75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9"/>
        <v>0</v>
      </c>
      <c r="AB27" s="49">
        <f>IF(AA27=0,0,LOOKUP(AA27,Bodování!$A$2:$A$101,Bodování!$B$2:$B$101))</f>
        <v>0</v>
      </c>
      <c r="AC27" s="50">
        <f t="shared" si="2"/>
      </c>
      <c r="AD27" s="51">
        <f t="shared" si="3"/>
      </c>
      <c r="AE27" s="36"/>
      <c r="AF27" s="17"/>
      <c r="AG27" s="48">
        <f t="shared" si="4"/>
        <v>0</v>
      </c>
      <c r="AH27" s="48">
        <f t="shared" si="5"/>
        <v>0</v>
      </c>
      <c r="AI27" s="48">
        <f t="shared" si="6"/>
        <v>0</v>
      </c>
      <c r="AJ27" s="48">
        <f t="shared" si="7"/>
        <v>0</v>
      </c>
      <c r="AK27" s="48">
        <f t="shared" si="8"/>
        <v>0</v>
      </c>
      <c r="AL27" s="48">
        <f t="shared" si="9"/>
        <v>0</v>
      </c>
      <c r="AM27" s="48">
        <f t="shared" si="10"/>
        <v>0</v>
      </c>
      <c r="AN27" s="48">
        <f t="shared" si="11"/>
        <v>0</v>
      </c>
      <c r="AO27" s="48">
        <f t="shared" si="12"/>
        <v>0</v>
      </c>
      <c r="AP27" s="48">
        <f t="shared" si="13"/>
        <v>0</v>
      </c>
      <c r="AQ27" s="41">
        <f t="shared" si="14"/>
        <v>0</v>
      </c>
      <c r="AR27" s="41">
        <f t="shared" si="15"/>
        <v>10</v>
      </c>
      <c r="AS27" s="48">
        <f t="shared" si="16"/>
        <v>0</v>
      </c>
      <c r="AT27" s="48">
        <f t="shared" si="17"/>
        <v>0</v>
      </c>
      <c r="AU27" s="48">
        <f t="shared" si="18"/>
        <v>0</v>
      </c>
      <c r="AV27" s="48">
        <f t="shared" si="19"/>
        <v>0</v>
      </c>
      <c r="AW27" s="48">
        <f t="shared" si="20"/>
        <v>0</v>
      </c>
      <c r="AX27" s="48">
        <f t="shared" si="21"/>
        <v>0</v>
      </c>
      <c r="AY27" s="48">
        <f t="shared" si="22"/>
        <v>0</v>
      </c>
      <c r="AZ27" s="48">
        <f t="shared" si="23"/>
        <v>0</v>
      </c>
      <c r="BA27" s="48">
        <f t="shared" si="24"/>
        <v>0</v>
      </c>
      <c r="BB27" s="48">
        <f t="shared" si="25"/>
        <v>0</v>
      </c>
      <c r="BC27" s="41">
        <f t="shared" si="26"/>
        <v>0</v>
      </c>
      <c r="BD27" s="44">
        <f t="shared" si="27"/>
        <v>0</v>
      </c>
      <c r="BE27" s="58">
        <f t="shared" si="28"/>
        <v>0</v>
      </c>
      <c r="BF27" s="58"/>
    </row>
    <row r="28" spans="2:58" s="8" customFormat="1" ht="12.75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9"/>
        <v>0</v>
      </c>
      <c r="AB28" s="49">
        <f>IF(AA28=0,0,LOOKUP(AA28,Bodování!$A$2:$A$101,Bodování!$B$2:$B$101))</f>
        <v>0</v>
      </c>
      <c r="AC28" s="50">
        <f t="shared" si="2"/>
      </c>
      <c r="AD28" s="51">
        <f t="shared" si="3"/>
      </c>
      <c r="AE28" s="36"/>
      <c r="AF28" s="17"/>
      <c r="AG28" s="48">
        <f t="shared" si="4"/>
        <v>0</v>
      </c>
      <c r="AH28" s="48">
        <f t="shared" si="5"/>
        <v>0</v>
      </c>
      <c r="AI28" s="48">
        <f t="shared" si="6"/>
        <v>0</v>
      </c>
      <c r="AJ28" s="48">
        <f t="shared" si="7"/>
        <v>0</v>
      </c>
      <c r="AK28" s="48">
        <f t="shared" si="8"/>
        <v>0</v>
      </c>
      <c r="AL28" s="48">
        <f t="shared" si="9"/>
        <v>0</v>
      </c>
      <c r="AM28" s="48">
        <f t="shared" si="10"/>
        <v>0</v>
      </c>
      <c r="AN28" s="48">
        <f t="shared" si="11"/>
        <v>0</v>
      </c>
      <c r="AO28" s="48">
        <f t="shared" si="12"/>
        <v>0</v>
      </c>
      <c r="AP28" s="48">
        <f t="shared" si="13"/>
        <v>0</v>
      </c>
      <c r="AQ28" s="41">
        <f t="shared" si="14"/>
        <v>0</v>
      </c>
      <c r="AR28" s="41">
        <f t="shared" si="15"/>
        <v>10</v>
      </c>
      <c r="AS28" s="48">
        <f t="shared" si="16"/>
        <v>0</v>
      </c>
      <c r="AT28" s="48">
        <f t="shared" si="17"/>
        <v>0</v>
      </c>
      <c r="AU28" s="48">
        <f t="shared" si="18"/>
        <v>0</v>
      </c>
      <c r="AV28" s="48">
        <f t="shared" si="19"/>
        <v>0</v>
      </c>
      <c r="AW28" s="48">
        <f t="shared" si="20"/>
        <v>0</v>
      </c>
      <c r="AX28" s="48">
        <f t="shared" si="21"/>
        <v>0</v>
      </c>
      <c r="AY28" s="48">
        <f t="shared" si="22"/>
        <v>0</v>
      </c>
      <c r="AZ28" s="48">
        <f t="shared" si="23"/>
        <v>0</v>
      </c>
      <c r="BA28" s="48">
        <f t="shared" si="24"/>
        <v>0</v>
      </c>
      <c r="BB28" s="48">
        <f t="shared" si="25"/>
        <v>0</v>
      </c>
      <c r="BC28" s="41">
        <f t="shared" si="26"/>
        <v>0</v>
      </c>
      <c r="BD28" s="44">
        <f t="shared" si="27"/>
        <v>0</v>
      </c>
      <c r="BE28" s="58">
        <f t="shared" si="28"/>
        <v>0</v>
      </c>
      <c r="BF28" s="58"/>
    </row>
    <row r="29" spans="2:58" s="8" customFormat="1" ht="12.75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9"/>
        <v>0</v>
      </c>
      <c r="AB29" s="49">
        <f>IF(AA29=0,0,LOOKUP(AA29,Bodování!$A$2:$A$101,Bodování!$B$2:$B$101))</f>
        <v>0</v>
      </c>
      <c r="AC29" s="50">
        <f t="shared" si="2"/>
      </c>
      <c r="AD29" s="51">
        <f t="shared" si="3"/>
      </c>
      <c r="AE29" s="36"/>
      <c r="AF29" s="17"/>
      <c r="AG29" s="48">
        <f t="shared" si="4"/>
        <v>0</v>
      </c>
      <c r="AH29" s="48">
        <f t="shared" si="5"/>
        <v>0</v>
      </c>
      <c r="AI29" s="48">
        <f t="shared" si="6"/>
        <v>0</v>
      </c>
      <c r="AJ29" s="48">
        <f t="shared" si="7"/>
        <v>0</v>
      </c>
      <c r="AK29" s="48">
        <f t="shared" si="8"/>
        <v>0</v>
      </c>
      <c r="AL29" s="48">
        <f t="shared" si="9"/>
        <v>0</v>
      </c>
      <c r="AM29" s="48">
        <f t="shared" si="10"/>
        <v>0</v>
      </c>
      <c r="AN29" s="48">
        <f t="shared" si="11"/>
        <v>0</v>
      </c>
      <c r="AO29" s="48">
        <f t="shared" si="12"/>
        <v>0</v>
      </c>
      <c r="AP29" s="48">
        <f t="shared" si="13"/>
        <v>0</v>
      </c>
      <c r="AQ29" s="41">
        <f t="shared" si="14"/>
        <v>0</v>
      </c>
      <c r="AR29" s="41">
        <f t="shared" si="15"/>
        <v>10</v>
      </c>
      <c r="AS29" s="48">
        <f t="shared" si="16"/>
        <v>0</v>
      </c>
      <c r="AT29" s="48">
        <f t="shared" si="17"/>
        <v>0</v>
      </c>
      <c r="AU29" s="48">
        <f t="shared" si="18"/>
        <v>0</v>
      </c>
      <c r="AV29" s="48">
        <f t="shared" si="19"/>
        <v>0</v>
      </c>
      <c r="AW29" s="48">
        <f t="shared" si="20"/>
        <v>0</v>
      </c>
      <c r="AX29" s="48">
        <f t="shared" si="21"/>
        <v>0</v>
      </c>
      <c r="AY29" s="48">
        <f t="shared" si="22"/>
        <v>0</v>
      </c>
      <c r="AZ29" s="48">
        <f t="shared" si="23"/>
        <v>0</v>
      </c>
      <c r="BA29" s="48">
        <f t="shared" si="24"/>
        <v>0</v>
      </c>
      <c r="BB29" s="48">
        <f t="shared" si="25"/>
        <v>0</v>
      </c>
      <c r="BC29" s="41">
        <f t="shared" si="26"/>
        <v>0</v>
      </c>
      <c r="BD29" s="44">
        <f t="shared" si="27"/>
        <v>0</v>
      </c>
      <c r="BE29" s="58">
        <f t="shared" si="28"/>
        <v>0</v>
      </c>
      <c r="BF29" s="58"/>
    </row>
    <row r="30" spans="2:58" s="8" customFormat="1" ht="12.75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9"/>
        <v>0</v>
      </c>
      <c r="AB30" s="49">
        <f>IF(AA30=0,0,LOOKUP(AA30,Bodování!$A$2:$A$101,Bodování!$B$2:$B$101))</f>
        <v>0</v>
      </c>
      <c r="AC30" s="50">
        <f t="shared" si="2"/>
      </c>
      <c r="AD30" s="51">
        <f t="shared" si="3"/>
      </c>
      <c r="AE30" s="36"/>
      <c r="AF30" s="17"/>
      <c r="AG30" s="48">
        <f t="shared" si="4"/>
        <v>0</v>
      </c>
      <c r="AH30" s="48">
        <f t="shared" si="5"/>
        <v>0</v>
      </c>
      <c r="AI30" s="48">
        <f t="shared" si="6"/>
        <v>0</v>
      </c>
      <c r="AJ30" s="48">
        <f t="shared" si="7"/>
        <v>0</v>
      </c>
      <c r="AK30" s="48">
        <f t="shared" si="8"/>
        <v>0</v>
      </c>
      <c r="AL30" s="48">
        <f t="shared" si="9"/>
        <v>0</v>
      </c>
      <c r="AM30" s="48">
        <f t="shared" si="10"/>
        <v>0</v>
      </c>
      <c r="AN30" s="48">
        <f t="shared" si="11"/>
        <v>0</v>
      </c>
      <c r="AO30" s="48">
        <f t="shared" si="12"/>
        <v>0</v>
      </c>
      <c r="AP30" s="48">
        <f t="shared" si="13"/>
        <v>0</v>
      </c>
      <c r="AQ30" s="41">
        <f t="shared" si="14"/>
        <v>0</v>
      </c>
      <c r="AR30" s="41">
        <f t="shared" si="15"/>
        <v>10</v>
      </c>
      <c r="AS30" s="48">
        <f t="shared" si="16"/>
        <v>0</v>
      </c>
      <c r="AT30" s="48">
        <f t="shared" si="17"/>
        <v>0</v>
      </c>
      <c r="AU30" s="48">
        <f t="shared" si="18"/>
        <v>0</v>
      </c>
      <c r="AV30" s="48">
        <f t="shared" si="19"/>
        <v>0</v>
      </c>
      <c r="AW30" s="48">
        <f t="shared" si="20"/>
        <v>0</v>
      </c>
      <c r="AX30" s="48">
        <f t="shared" si="21"/>
        <v>0</v>
      </c>
      <c r="AY30" s="48">
        <f t="shared" si="22"/>
        <v>0</v>
      </c>
      <c r="AZ30" s="48">
        <f t="shared" si="23"/>
        <v>0</v>
      </c>
      <c r="BA30" s="48">
        <f t="shared" si="24"/>
        <v>0</v>
      </c>
      <c r="BB30" s="48">
        <f t="shared" si="25"/>
        <v>0</v>
      </c>
      <c r="BC30" s="41">
        <f t="shared" si="26"/>
        <v>0</v>
      </c>
      <c r="BD30" s="44">
        <f t="shared" si="27"/>
        <v>0</v>
      </c>
      <c r="BE30" s="58">
        <f t="shared" si="28"/>
        <v>0</v>
      </c>
      <c r="BF30" s="58"/>
    </row>
    <row r="31" spans="2:58" s="8" customFormat="1" ht="12.75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9"/>
        <v>0</v>
      </c>
      <c r="AB31" s="49">
        <f>IF(AA31=0,0,LOOKUP(AA31,Bodování!$A$2:$A$101,Bodování!$B$2:$B$101))</f>
        <v>0</v>
      </c>
      <c r="AC31" s="50">
        <f t="shared" si="2"/>
      </c>
      <c r="AD31" s="51">
        <f t="shared" si="3"/>
      </c>
      <c r="AE31" s="36"/>
      <c r="AF31" s="17"/>
      <c r="AG31" s="48">
        <f t="shared" si="4"/>
        <v>0</v>
      </c>
      <c r="AH31" s="48">
        <f t="shared" si="5"/>
        <v>0</v>
      </c>
      <c r="AI31" s="48">
        <f t="shared" si="6"/>
        <v>0</v>
      </c>
      <c r="AJ31" s="48">
        <f t="shared" si="7"/>
        <v>0</v>
      </c>
      <c r="AK31" s="48">
        <f t="shared" si="8"/>
        <v>0</v>
      </c>
      <c r="AL31" s="48">
        <f t="shared" si="9"/>
        <v>0</v>
      </c>
      <c r="AM31" s="48">
        <f t="shared" si="10"/>
        <v>0</v>
      </c>
      <c r="AN31" s="48">
        <f t="shared" si="11"/>
        <v>0</v>
      </c>
      <c r="AO31" s="48">
        <f t="shared" si="12"/>
        <v>0</v>
      </c>
      <c r="AP31" s="48">
        <f t="shared" si="13"/>
        <v>0</v>
      </c>
      <c r="AQ31" s="41">
        <f t="shared" si="14"/>
        <v>0</v>
      </c>
      <c r="AR31" s="41">
        <f t="shared" si="15"/>
        <v>10</v>
      </c>
      <c r="AS31" s="48">
        <f t="shared" si="16"/>
        <v>0</v>
      </c>
      <c r="AT31" s="48">
        <f t="shared" si="17"/>
        <v>0</v>
      </c>
      <c r="AU31" s="48">
        <f t="shared" si="18"/>
        <v>0</v>
      </c>
      <c r="AV31" s="48">
        <f t="shared" si="19"/>
        <v>0</v>
      </c>
      <c r="AW31" s="48">
        <f t="shared" si="20"/>
        <v>0</v>
      </c>
      <c r="AX31" s="48">
        <f t="shared" si="21"/>
        <v>0</v>
      </c>
      <c r="AY31" s="48">
        <f t="shared" si="22"/>
        <v>0</v>
      </c>
      <c r="AZ31" s="48">
        <f t="shared" si="23"/>
        <v>0</v>
      </c>
      <c r="BA31" s="48">
        <f t="shared" si="24"/>
        <v>0</v>
      </c>
      <c r="BB31" s="48">
        <f t="shared" si="25"/>
        <v>0</v>
      </c>
      <c r="BC31" s="41">
        <f t="shared" si="26"/>
        <v>0</v>
      </c>
      <c r="BD31" s="44">
        <f t="shared" si="27"/>
        <v>0</v>
      </c>
      <c r="BE31" s="58">
        <f t="shared" si="28"/>
        <v>0</v>
      </c>
      <c r="BF31" s="58"/>
    </row>
    <row r="32" spans="2:58" s="8" customFormat="1" ht="12.75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9"/>
        <v>0</v>
      </c>
      <c r="AB32" s="49">
        <f>IF(AA32=0,0,LOOKUP(AA32,Bodování!$A$2:$A$101,Bodování!$B$2:$B$101))</f>
        <v>0</v>
      </c>
      <c r="AC32" s="50">
        <f t="shared" si="2"/>
      </c>
      <c r="AD32" s="51">
        <f t="shared" si="3"/>
      </c>
      <c r="AE32" s="36"/>
      <c r="AF32" s="17"/>
      <c r="AG32" s="48">
        <f t="shared" si="4"/>
        <v>0</v>
      </c>
      <c r="AH32" s="48">
        <f t="shared" si="5"/>
        <v>0</v>
      </c>
      <c r="AI32" s="48">
        <f t="shared" si="6"/>
        <v>0</v>
      </c>
      <c r="AJ32" s="48">
        <f t="shared" si="7"/>
        <v>0</v>
      </c>
      <c r="AK32" s="48">
        <f t="shared" si="8"/>
        <v>0</v>
      </c>
      <c r="AL32" s="48">
        <f t="shared" si="9"/>
        <v>0</v>
      </c>
      <c r="AM32" s="48">
        <f t="shared" si="10"/>
        <v>0</v>
      </c>
      <c r="AN32" s="48">
        <f t="shared" si="11"/>
        <v>0</v>
      </c>
      <c r="AO32" s="48">
        <f t="shared" si="12"/>
        <v>0</v>
      </c>
      <c r="AP32" s="48">
        <f t="shared" si="13"/>
        <v>0</v>
      </c>
      <c r="AQ32" s="41">
        <f t="shared" si="14"/>
        <v>0</v>
      </c>
      <c r="AR32" s="41">
        <f t="shared" si="15"/>
        <v>10</v>
      </c>
      <c r="AS32" s="48">
        <f t="shared" si="16"/>
        <v>0</v>
      </c>
      <c r="AT32" s="48">
        <f t="shared" si="17"/>
        <v>0</v>
      </c>
      <c r="AU32" s="48">
        <f t="shared" si="18"/>
        <v>0</v>
      </c>
      <c r="AV32" s="48">
        <f t="shared" si="19"/>
        <v>0</v>
      </c>
      <c r="AW32" s="48">
        <f t="shared" si="20"/>
        <v>0</v>
      </c>
      <c r="AX32" s="48">
        <f t="shared" si="21"/>
        <v>0</v>
      </c>
      <c r="AY32" s="48">
        <f t="shared" si="22"/>
        <v>0</v>
      </c>
      <c r="AZ32" s="48">
        <f t="shared" si="23"/>
        <v>0</v>
      </c>
      <c r="BA32" s="48">
        <f t="shared" si="24"/>
        <v>0</v>
      </c>
      <c r="BB32" s="48">
        <f t="shared" si="25"/>
        <v>0</v>
      </c>
      <c r="BC32" s="41">
        <f t="shared" si="26"/>
        <v>0</v>
      </c>
      <c r="BD32" s="44">
        <f t="shared" si="27"/>
        <v>0</v>
      </c>
      <c r="BE32" s="58">
        <f t="shared" si="28"/>
        <v>0</v>
      </c>
      <c r="BF32" s="58"/>
    </row>
    <row r="33" spans="2:58" s="8" customFormat="1" ht="12.75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9"/>
        <v>0</v>
      </c>
      <c r="AB33" s="49">
        <f>IF(AA33=0,0,LOOKUP(AA33,Bodování!$A$2:$A$101,Bodování!$B$2:$B$101))</f>
        <v>0</v>
      </c>
      <c r="AC33" s="50">
        <f t="shared" si="2"/>
      </c>
      <c r="AD33" s="51">
        <f t="shared" si="3"/>
      </c>
      <c r="AE33" s="36"/>
      <c r="AF33" s="17"/>
      <c r="AG33" s="48">
        <f t="shared" si="4"/>
        <v>0</v>
      </c>
      <c r="AH33" s="48">
        <f t="shared" si="5"/>
        <v>0</v>
      </c>
      <c r="AI33" s="48">
        <f t="shared" si="6"/>
        <v>0</v>
      </c>
      <c r="AJ33" s="48">
        <f t="shared" si="7"/>
        <v>0</v>
      </c>
      <c r="AK33" s="48">
        <f t="shared" si="8"/>
        <v>0</v>
      </c>
      <c r="AL33" s="48">
        <f t="shared" si="9"/>
        <v>0</v>
      </c>
      <c r="AM33" s="48">
        <f t="shared" si="10"/>
        <v>0</v>
      </c>
      <c r="AN33" s="48">
        <f t="shared" si="11"/>
        <v>0</v>
      </c>
      <c r="AO33" s="48">
        <f t="shared" si="12"/>
        <v>0</v>
      </c>
      <c r="AP33" s="48">
        <f t="shared" si="13"/>
        <v>0</v>
      </c>
      <c r="AQ33" s="41">
        <f t="shared" si="14"/>
        <v>0</v>
      </c>
      <c r="AR33" s="41">
        <f t="shared" si="15"/>
        <v>10</v>
      </c>
      <c r="AS33" s="48">
        <f t="shared" si="16"/>
        <v>0</v>
      </c>
      <c r="AT33" s="48">
        <f t="shared" si="17"/>
        <v>0</v>
      </c>
      <c r="AU33" s="48">
        <f t="shared" si="18"/>
        <v>0</v>
      </c>
      <c r="AV33" s="48">
        <f t="shared" si="19"/>
        <v>0</v>
      </c>
      <c r="AW33" s="48">
        <f t="shared" si="20"/>
        <v>0</v>
      </c>
      <c r="AX33" s="48">
        <f t="shared" si="21"/>
        <v>0</v>
      </c>
      <c r="AY33" s="48">
        <f t="shared" si="22"/>
        <v>0</v>
      </c>
      <c r="AZ33" s="48">
        <f t="shared" si="23"/>
        <v>0</v>
      </c>
      <c r="BA33" s="48">
        <f t="shared" si="24"/>
        <v>0</v>
      </c>
      <c r="BB33" s="48">
        <f t="shared" si="25"/>
        <v>0</v>
      </c>
      <c r="BC33" s="41">
        <f t="shared" si="26"/>
        <v>0</v>
      </c>
      <c r="BD33" s="44">
        <f t="shared" si="27"/>
        <v>0</v>
      </c>
      <c r="BE33" s="58">
        <f t="shared" si="28"/>
        <v>0</v>
      </c>
      <c r="BF33" s="58"/>
    </row>
    <row r="34" spans="2:58" s="8" customFormat="1" ht="12.75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9"/>
        <v>0</v>
      </c>
      <c r="AB34" s="49">
        <f>IF(AA34=0,0,LOOKUP(AA34,Bodování!$A$2:$A$101,Bodování!$B$2:$B$101))</f>
        <v>0</v>
      </c>
      <c r="AC34" s="50">
        <f t="shared" si="2"/>
      </c>
      <c r="AD34" s="51">
        <f t="shared" si="3"/>
      </c>
      <c r="AE34" s="36"/>
      <c r="AF34" s="17"/>
      <c r="AG34" s="48">
        <f t="shared" si="4"/>
        <v>0</v>
      </c>
      <c r="AH34" s="48">
        <f t="shared" si="5"/>
        <v>0</v>
      </c>
      <c r="AI34" s="48">
        <f t="shared" si="6"/>
        <v>0</v>
      </c>
      <c r="AJ34" s="48">
        <f t="shared" si="7"/>
        <v>0</v>
      </c>
      <c r="AK34" s="48">
        <f t="shared" si="8"/>
        <v>0</v>
      </c>
      <c r="AL34" s="48">
        <f t="shared" si="9"/>
        <v>0</v>
      </c>
      <c r="AM34" s="48">
        <f t="shared" si="10"/>
        <v>0</v>
      </c>
      <c r="AN34" s="48">
        <f t="shared" si="11"/>
        <v>0</v>
      </c>
      <c r="AO34" s="48">
        <f t="shared" si="12"/>
        <v>0</v>
      </c>
      <c r="AP34" s="48">
        <f t="shared" si="13"/>
        <v>0</v>
      </c>
      <c r="AQ34" s="41">
        <f t="shared" si="14"/>
        <v>0</v>
      </c>
      <c r="AR34" s="41">
        <f t="shared" si="15"/>
        <v>10</v>
      </c>
      <c r="AS34" s="48">
        <f t="shared" si="16"/>
        <v>0</v>
      </c>
      <c r="AT34" s="48">
        <f t="shared" si="17"/>
        <v>0</v>
      </c>
      <c r="AU34" s="48">
        <f t="shared" si="18"/>
        <v>0</v>
      </c>
      <c r="AV34" s="48">
        <f t="shared" si="19"/>
        <v>0</v>
      </c>
      <c r="AW34" s="48">
        <f t="shared" si="20"/>
        <v>0</v>
      </c>
      <c r="AX34" s="48">
        <f t="shared" si="21"/>
        <v>0</v>
      </c>
      <c r="AY34" s="48">
        <f t="shared" si="22"/>
        <v>0</v>
      </c>
      <c r="AZ34" s="48">
        <f t="shared" si="23"/>
        <v>0</v>
      </c>
      <c r="BA34" s="48">
        <f t="shared" si="24"/>
        <v>0</v>
      </c>
      <c r="BB34" s="48">
        <f t="shared" si="25"/>
        <v>0</v>
      </c>
      <c r="BC34" s="41">
        <f t="shared" si="26"/>
        <v>0</v>
      </c>
      <c r="BD34" s="44">
        <f t="shared" si="27"/>
        <v>0</v>
      </c>
      <c r="BE34" s="58">
        <f t="shared" si="28"/>
        <v>0</v>
      </c>
      <c r="BF34" s="58"/>
    </row>
    <row r="35" spans="2:58" s="8" customFormat="1" ht="12.75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9"/>
        <v>0</v>
      </c>
      <c r="AB35" s="49">
        <f>IF(AA35=0,0,LOOKUP(AA35,Bodování!$A$2:$A$101,Bodování!$B$2:$B$101))</f>
        <v>0</v>
      </c>
      <c r="AC35" s="50">
        <f t="shared" si="2"/>
      </c>
      <c r="AD35" s="51">
        <f t="shared" si="3"/>
      </c>
      <c r="AE35" s="36"/>
      <c r="AF35" s="17"/>
      <c r="AG35" s="48">
        <f t="shared" si="4"/>
        <v>0</v>
      </c>
      <c r="AH35" s="48">
        <f t="shared" si="5"/>
        <v>0</v>
      </c>
      <c r="AI35" s="48">
        <f t="shared" si="6"/>
        <v>0</v>
      </c>
      <c r="AJ35" s="48">
        <f t="shared" si="7"/>
        <v>0</v>
      </c>
      <c r="AK35" s="48">
        <f t="shared" si="8"/>
        <v>0</v>
      </c>
      <c r="AL35" s="48">
        <f t="shared" si="9"/>
        <v>0</v>
      </c>
      <c r="AM35" s="48">
        <f t="shared" si="10"/>
        <v>0</v>
      </c>
      <c r="AN35" s="48">
        <f t="shared" si="11"/>
        <v>0</v>
      </c>
      <c r="AO35" s="48">
        <f t="shared" si="12"/>
        <v>0</v>
      </c>
      <c r="AP35" s="48">
        <f t="shared" si="13"/>
        <v>0</v>
      </c>
      <c r="AQ35" s="41">
        <f t="shared" si="14"/>
        <v>0</v>
      </c>
      <c r="AR35" s="41">
        <f t="shared" si="15"/>
        <v>10</v>
      </c>
      <c r="AS35" s="48">
        <f t="shared" si="16"/>
        <v>0</v>
      </c>
      <c r="AT35" s="48">
        <f t="shared" si="17"/>
        <v>0</v>
      </c>
      <c r="AU35" s="48">
        <f t="shared" si="18"/>
        <v>0</v>
      </c>
      <c r="AV35" s="48">
        <f t="shared" si="19"/>
        <v>0</v>
      </c>
      <c r="AW35" s="48">
        <f t="shared" si="20"/>
        <v>0</v>
      </c>
      <c r="AX35" s="48">
        <f t="shared" si="21"/>
        <v>0</v>
      </c>
      <c r="AY35" s="48">
        <f t="shared" si="22"/>
        <v>0</v>
      </c>
      <c r="AZ35" s="48">
        <f t="shared" si="23"/>
        <v>0</v>
      </c>
      <c r="BA35" s="48">
        <f t="shared" si="24"/>
        <v>0</v>
      </c>
      <c r="BB35" s="48">
        <f t="shared" si="25"/>
        <v>0</v>
      </c>
      <c r="BC35" s="41">
        <f t="shared" si="26"/>
        <v>0</v>
      </c>
      <c r="BD35" s="44">
        <f t="shared" si="27"/>
        <v>0</v>
      </c>
      <c r="BE35" s="58">
        <f t="shared" si="28"/>
        <v>0</v>
      </c>
      <c r="BF35" s="58"/>
    </row>
    <row r="36" spans="2:58" s="8" customFormat="1" ht="12.75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9"/>
        <v>0</v>
      </c>
      <c r="AB36" s="49">
        <f>IF(AA36=0,0,LOOKUP(AA36,Bodování!$A$2:$A$101,Bodování!$B$2:$B$101))</f>
        <v>0</v>
      </c>
      <c r="AC36" s="50">
        <f t="shared" si="2"/>
      </c>
      <c r="AD36" s="51">
        <f t="shared" si="3"/>
      </c>
      <c r="AE36" s="36"/>
      <c r="AF36" s="17"/>
      <c r="AG36" s="48">
        <f t="shared" si="4"/>
        <v>0</v>
      </c>
      <c r="AH36" s="48">
        <f t="shared" si="5"/>
        <v>0</v>
      </c>
      <c r="AI36" s="48">
        <f t="shared" si="6"/>
        <v>0</v>
      </c>
      <c r="AJ36" s="48">
        <f t="shared" si="7"/>
        <v>0</v>
      </c>
      <c r="AK36" s="48">
        <f t="shared" si="8"/>
        <v>0</v>
      </c>
      <c r="AL36" s="48">
        <f t="shared" si="9"/>
        <v>0</v>
      </c>
      <c r="AM36" s="48">
        <f t="shared" si="10"/>
        <v>0</v>
      </c>
      <c r="AN36" s="48">
        <f t="shared" si="11"/>
        <v>0</v>
      </c>
      <c r="AO36" s="48">
        <f t="shared" si="12"/>
        <v>0</v>
      </c>
      <c r="AP36" s="48">
        <f t="shared" si="13"/>
        <v>0</v>
      </c>
      <c r="AQ36" s="41">
        <f t="shared" si="14"/>
        <v>0</v>
      </c>
      <c r="AR36" s="41">
        <f t="shared" si="15"/>
        <v>10</v>
      </c>
      <c r="AS36" s="48">
        <f t="shared" si="16"/>
        <v>0</v>
      </c>
      <c r="AT36" s="48">
        <f t="shared" si="17"/>
        <v>0</v>
      </c>
      <c r="AU36" s="48">
        <f t="shared" si="18"/>
        <v>0</v>
      </c>
      <c r="AV36" s="48">
        <f t="shared" si="19"/>
        <v>0</v>
      </c>
      <c r="AW36" s="48">
        <f t="shared" si="20"/>
        <v>0</v>
      </c>
      <c r="AX36" s="48">
        <f t="shared" si="21"/>
        <v>0</v>
      </c>
      <c r="AY36" s="48">
        <f t="shared" si="22"/>
        <v>0</v>
      </c>
      <c r="AZ36" s="48">
        <f t="shared" si="23"/>
        <v>0</v>
      </c>
      <c r="BA36" s="48">
        <f t="shared" si="24"/>
        <v>0</v>
      </c>
      <c r="BB36" s="48">
        <f t="shared" si="25"/>
        <v>0</v>
      </c>
      <c r="BC36" s="41">
        <f t="shared" si="26"/>
        <v>0</v>
      </c>
      <c r="BD36" s="44">
        <f t="shared" si="27"/>
        <v>0</v>
      </c>
      <c r="BE36" s="58">
        <f t="shared" si="28"/>
        <v>0</v>
      </c>
      <c r="BF36" s="58"/>
    </row>
    <row r="37" spans="2:58" s="8" customFormat="1" ht="12.75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9"/>
        <v>0</v>
      </c>
      <c r="AB37" s="49">
        <f>IF(AA37=0,0,LOOKUP(AA37,Bodování!$A$2:$A$101,Bodování!$B$2:$B$101))</f>
        <v>0</v>
      </c>
      <c r="AC37" s="50">
        <f t="shared" si="2"/>
      </c>
      <c r="AD37" s="51">
        <f t="shared" si="3"/>
      </c>
      <c r="AE37" s="36"/>
      <c r="AF37" s="17"/>
      <c r="AG37" s="48">
        <f t="shared" si="4"/>
        <v>0</v>
      </c>
      <c r="AH37" s="48">
        <f t="shared" si="5"/>
        <v>0</v>
      </c>
      <c r="AI37" s="48">
        <f t="shared" si="6"/>
        <v>0</v>
      </c>
      <c r="AJ37" s="48">
        <f t="shared" si="7"/>
        <v>0</v>
      </c>
      <c r="AK37" s="48">
        <f t="shared" si="8"/>
        <v>0</v>
      </c>
      <c r="AL37" s="48">
        <f t="shared" si="9"/>
        <v>0</v>
      </c>
      <c r="AM37" s="48">
        <f t="shared" si="10"/>
        <v>0</v>
      </c>
      <c r="AN37" s="48">
        <f t="shared" si="11"/>
        <v>0</v>
      </c>
      <c r="AO37" s="48">
        <f t="shared" si="12"/>
        <v>0</v>
      </c>
      <c r="AP37" s="48">
        <f t="shared" si="13"/>
        <v>0</v>
      </c>
      <c r="AQ37" s="41">
        <f t="shared" si="14"/>
        <v>0</v>
      </c>
      <c r="AR37" s="41">
        <f t="shared" si="15"/>
        <v>10</v>
      </c>
      <c r="AS37" s="48">
        <f t="shared" si="16"/>
        <v>0</v>
      </c>
      <c r="AT37" s="48">
        <f t="shared" si="17"/>
        <v>0</v>
      </c>
      <c r="AU37" s="48">
        <f t="shared" si="18"/>
        <v>0</v>
      </c>
      <c r="AV37" s="48">
        <f t="shared" si="19"/>
        <v>0</v>
      </c>
      <c r="AW37" s="48">
        <f t="shared" si="20"/>
        <v>0</v>
      </c>
      <c r="AX37" s="48">
        <f t="shared" si="21"/>
        <v>0</v>
      </c>
      <c r="AY37" s="48">
        <f t="shared" si="22"/>
        <v>0</v>
      </c>
      <c r="AZ37" s="48">
        <f t="shared" si="23"/>
        <v>0</v>
      </c>
      <c r="BA37" s="48">
        <f t="shared" si="24"/>
        <v>0</v>
      </c>
      <c r="BB37" s="48">
        <f t="shared" si="25"/>
        <v>0</v>
      </c>
      <c r="BC37" s="41">
        <f t="shared" si="26"/>
        <v>0</v>
      </c>
      <c r="BD37" s="44">
        <f t="shared" si="27"/>
        <v>0</v>
      </c>
      <c r="BE37" s="58">
        <f t="shared" si="28"/>
        <v>0</v>
      </c>
      <c r="BF37" s="58"/>
    </row>
    <row r="38" spans="2:58" s="8" customFormat="1" ht="12.75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9"/>
        <v>0</v>
      </c>
      <c r="AB38" s="49">
        <f>IF(AA38=0,0,LOOKUP(AA38,Bodování!$A$2:$A$101,Bodování!$B$2:$B$101))</f>
        <v>0</v>
      </c>
      <c r="AC38" s="50">
        <f t="shared" si="2"/>
      </c>
      <c r="AD38" s="51">
        <f t="shared" si="3"/>
      </c>
      <c r="AE38" s="36"/>
      <c r="AF38" s="17"/>
      <c r="AG38" s="48">
        <f t="shared" si="4"/>
        <v>0</v>
      </c>
      <c r="AH38" s="48">
        <f t="shared" si="5"/>
        <v>0</v>
      </c>
      <c r="AI38" s="48">
        <f t="shared" si="6"/>
        <v>0</v>
      </c>
      <c r="AJ38" s="48">
        <f t="shared" si="7"/>
        <v>0</v>
      </c>
      <c r="AK38" s="48">
        <f t="shared" si="8"/>
        <v>0</v>
      </c>
      <c r="AL38" s="48">
        <f t="shared" si="9"/>
        <v>0</v>
      </c>
      <c r="AM38" s="48">
        <f t="shared" si="10"/>
        <v>0</v>
      </c>
      <c r="AN38" s="48">
        <f t="shared" si="11"/>
        <v>0</v>
      </c>
      <c r="AO38" s="48">
        <f t="shared" si="12"/>
        <v>0</v>
      </c>
      <c r="AP38" s="48">
        <f t="shared" si="13"/>
        <v>0</v>
      </c>
      <c r="AQ38" s="41">
        <f t="shared" si="14"/>
        <v>0</v>
      </c>
      <c r="AR38" s="41">
        <f t="shared" si="15"/>
        <v>10</v>
      </c>
      <c r="AS38" s="48">
        <f t="shared" si="16"/>
        <v>0</v>
      </c>
      <c r="AT38" s="48">
        <f t="shared" si="17"/>
        <v>0</v>
      </c>
      <c r="AU38" s="48">
        <f t="shared" si="18"/>
        <v>0</v>
      </c>
      <c r="AV38" s="48">
        <f t="shared" si="19"/>
        <v>0</v>
      </c>
      <c r="AW38" s="48">
        <f t="shared" si="20"/>
        <v>0</v>
      </c>
      <c r="AX38" s="48">
        <f t="shared" si="21"/>
        <v>0</v>
      </c>
      <c r="AY38" s="48">
        <f t="shared" si="22"/>
        <v>0</v>
      </c>
      <c r="AZ38" s="48">
        <f t="shared" si="23"/>
        <v>0</v>
      </c>
      <c r="BA38" s="48">
        <f t="shared" si="24"/>
        <v>0</v>
      </c>
      <c r="BB38" s="48">
        <f t="shared" si="25"/>
        <v>0</v>
      </c>
      <c r="BC38" s="41">
        <f t="shared" si="26"/>
        <v>0</v>
      </c>
      <c r="BD38" s="44">
        <f t="shared" si="27"/>
        <v>0</v>
      </c>
      <c r="BE38" s="58">
        <f t="shared" si="28"/>
        <v>0</v>
      </c>
      <c r="BF38" s="58"/>
    </row>
    <row r="39" spans="2:58" s="8" customFormat="1" ht="12.75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9"/>
        <v>0</v>
      </c>
      <c r="AB39" s="49">
        <f>IF(AA39=0,0,LOOKUP(AA39,Bodování!$A$2:$A$101,Bodování!$B$2:$B$101))</f>
        <v>0</v>
      </c>
      <c r="AC39" s="50">
        <f t="shared" si="2"/>
      </c>
      <c r="AD39" s="51">
        <f t="shared" si="3"/>
      </c>
      <c r="AE39" s="36"/>
      <c r="AF39" s="17"/>
      <c r="AG39" s="48">
        <f t="shared" si="4"/>
        <v>0</v>
      </c>
      <c r="AH39" s="48">
        <f t="shared" si="5"/>
        <v>0</v>
      </c>
      <c r="AI39" s="48">
        <f t="shared" si="6"/>
        <v>0</v>
      </c>
      <c r="AJ39" s="48">
        <f t="shared" si="7"/>
        <v>0</v>
      </c>
      <c r="AK39" s="48">
        <f t="shared" si="8"/>
        <v>0</v>
      </c>
      <c r="AL39" s="48">
        <f t="shared" si="9"/>
        <v>0</v>
      </c>
      <c r="AM39" s="48">
        <f t="shared" si="10"/>
        <v>0</v>
      </c>
      <c r="AN39" s="48">
        <f t="shared" si="11"/>
        <v>0</v>
      </c>
      <c r="AO39" s="48">
        <f t="shared" si="12"/>
        <v>0</v>
      </c>
      <c r="AP39" s="48">
        <f t="shared" si="13"/>
        <v>0</v>
      </c>
      <c r="AQ39" s="41">
        <f t="shared" si="14"/>
        <v>0</v>
      </c>
      <c r="AR39" s="41">
        <f t="shared" si="15"/>
        <v>10</v>
      </c>
      <c r="AS39" s="48">
        <f t="shared" si="16"/>
        <v>0</v>
      </c>
      <c r="AT39" s="48">
        <f t="shared" si="17"/>
        <v>0</v>
      </c>
      <c r="AU39" s="48">
        <f t="shared" si="18"/>
        <v>0</v>
      </c>
      <c r="AV39" s="48">
        <f t="shared" si="19"/>
        <v>0</v>
      </c>
      <c r="AW39" s="48">
        <f t="shared" si="20"/>
        <v>0</v>
      </c>
      <c r="AX39" s="48">
        <f t="shared" si="21"/>
        <v>0</v>
      </c>
      <c r="AY39" s="48">
        <f t="shared" si="22"/>
        <v>0</v>
      </c>
      <c r="AZ39" s="48">
        <f t="shared" si="23"/>
        <v>0</v>
      </c>
      <c r="BA39" s="48">
        <f t="shared" si="24"/>
        <v>0</v>
      </c>
      <c r="BB39" s="48">
        <f t="shared" si="25"/>
        <v>0</v>
      </c>
      <c r="BC39" s="41">
        <f t="shared" si="26"/>
        <v>0</v>
      </c>
      <c r="BD39" s="44">
        <f t="shared" si="27"/>
        <v>0</v>
      </c>
      <c r="BE39" s="58">
        <f t="shared" si="28"/>
        <v>0</v>
      </c>
      <c r="BF39" s="58"/>
    </row>
    <row r="40" spans="2:58" s="8" customFormat="1" ht="12.75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9"/>
        <v>0</v>
      </c>
      <c r="AB40" s="49">
        <f>IF(AA40=0,0,LOOKUP(AA40,Bodování!$A$2:$A$101,Bodování!$B$2:$B$101))</f>
        <v>0</v>
      </c>
      <c r="AC40" s="50">
        <f t="shared" si="2"/>
      </c>
      <c r="AD40" s="51">
        <f t="shared" si="3"/>
      </c>
      <c r="AE40" s="36"/>
      <c r="AF40" s="17"/>
      <c r="AG40" s="48">
        <f t="shared" si="4"/>
        <v>0</v>
      </c>
      <c r="AH40" s="48">
        <f t="shared" si="5"/>
        <v>0</v>
      </c>
      <c r="AI40" s="48">
        <f t="shared" si="6"/>
        <v>0</v>
      </c>
      <c r="AJ40" s="48">
        <f t="shared" si="7"/>
        <v>0</v>
      </c>
      <c r="AK40" s="48">
        <f t="shared" si="8"/>
        <v>0</v>
      </c>
      <c r="AL40" s="48">
        <f t="shared" si="9"/>
        <v>0</v>
      </c>
      <c r="AM40" s="48">
        <f t="shared" si="10"/>
        <v>0</v>
      </c>
      <c r="AN40" s="48">
        <f t="shared" si="11"/>
        <v>0</v>
      </c>
      <c r="AO40" s="48">
        <f t="shared" si="12"/>
        <v>0</v>
      </c>
      <c r="AP40" s="48">
        <f t="shared" si="13"/>
        <v>0</v>
      </c>
      <c r="AQ40" s="41">
        <f t="shared" si="14"/>
        <v>0</v>
      </c>
      <c r="AR40" s="41">
        <f t="shared" si="15"/>
        <v>10</v>
      </c>
      <c r="AS40" s="48">
        <f t="shared" si="16"/>
        <v>0</v>
      </c>
      <c r="AT40" s="48">
        <f t="shared" si="17"/>
        <v>0</v>
      </c>
      <c r="AU40" s="48">
        <f t="shared" si="18"/>
        <v>0</v>
      </c>
      <c r="AV40" s="48">
        <f t="shared" si="19"/>
        <v>0</v>
      </c>
      <c r="AW40" s="48">
        <f t="shared" si="20"/>
        <v>0</v>
      </c>
      <c r="AX40" s="48">
        <f t="shared" si="21"/>
        <v>0</v>
      </c>
      <c r="AY40" s="48">
        <f t="shared" si="22"/>
        <v>0</v>
      </c>
      <c r="AZ40" s="48">
        <f t="shared" si="23"/>
        <v>0</v>
      </c>
      <c r="BA40" s="48">
        <f t="shared" si="24"/>
        <v>0</v>
      </c>
      <c r="BB40" s="48">
        <f t="shared" si="25"/>
        <v>0</v>
      </c>
      <c r="BC40" s="41">
        <f t="shared" si="26"/>
        <v>0</v>
      </c>
      <c r="BD40" s="44">
        <f t="shared" si="27"/>
        <v>0</v>
      </c>
      <c r="BE40" s="58">
        <f t="shared" si="28"/>
        <v>0</v>
      </c>
      <c r="BF40" s="58"/>
    </row>
    <row r="41" spans="2:58" s="8" customFormat="1" ht="12.75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9"/>
        <v>0</v>
      </c>
      <c r="AB41" s="49">
        <f>IF(AA41=0,0,LOOKUP(AA41,Bodování!$A$2:$A$101,Bodování!$B$2:$B$101))</f>
        <v>0</v>
      </c>
      <c r="AC41" s="50">
        <f t="shared" si="2"/>
      </c>
      <c r="AD41" s="51">
        <f t="shared" si="3"/>
      </c>
      <c r="AE41" s="36"/>
      <c r="AF41" s="17"/>
      <c r="AG41" s="48">
        <f t="shared" si="4"/>
        <v>0</v>
      </c>
      <c r="AH41" s="48">
        <f t="shared" si="5"/>
        <v>0</v>
      </c>
      <c r="AI41" s="48">
        <f t="shared" si="6"/>
        <v>0</v>
      </c>
      <c r="AJ41" s="48">
        <f t="shared" si="7"/>
        <v>0</v>
      </c>
      <c r="AK41" s="48">
        <f t="shared" si="8"/>
        <v>0</v>
      </c>
      <c r="AL41" s="48">
        <f t="shared" si="9"/>
        <v>0</v>
      </c>
      <c r="AM41" s="48">
        <f t="shared" si="10"/>
        <v>0</v>
      </c>
      <c r="AN41" s="48">
        <f t="shared" si="11"/>
        <v>0</v>
      </c>
      <c r="AO41" s="48">
        <f t="shared" si="12"/>
        <v>0</v>
      </c>
      <c r="AP41" s="48">
        <f t="shared" si="13"/>
        <v>0</v>
      </c>
      <c r="AQ41" s="41">
        <f t="shared" si="14"/>
        <v>0</v>
      </c>
      <c r="AR41" s="41">
        <f t="shared" si="15"/>
        <v>10</v>
      </c>
      <c r="AS41" s="48">
        <f t="shared" si="16"/>
        <v>0</v>
      </c>
      <c r="AT41" s="48">
        <f t="shared" si="17"/>
        <v>0</v>
      </c>
      <c r="AU41" s="48">
        <f t="shared" si="18"/>
        <v>0</v>
      </c>
      <c r="AV41" s="48">
        <f t="shared" si="19"/>
        <v>0</v>
      </c>
      <c r="AW41" s="48">
        <f t="shared" si="20"/>
        <v>0</v>
      </c>
      <c r="AX41" s="48">
        <f t="shared" si="21"/>
        <v>0</v>
      </c>
      <c r="AY41" s="48">
        <f t="shared" si="22"/>
        <v>0</v>
      </c>
      <c r="AZ41" s="48">
        <f t="shared" si="23"/>
        <v>0</v>
      </c>
      <c r="BA41" s="48">
        <f t="shared" si="24"/>
        <v>0</v>
      </c>
      <c r="BB41" s="48">
        <f t="shared" si="25"/>
        <v>0</v>
      </c>
      <c r="BC41" s="41">
        <f t="shared" si="26"/>
        <v>0</v>
      </c>
      <c r="BD41" s="44">
        <f t="shared" si="27"/>
        <v>0</v>
      </c>
      <c r="BE41" s="58">
        <f t="shared" si="28"/>
        <v>0</v>
      </c>
      <c r="BF41" s="58"/>
    </row>
    <row r="42" spans="2:58" s="8" customFormat="1" ht="12.75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9"/>
        <v>0</v>
      </c>
      <c r="AB42" s="49">
        <f>IF(AA42=0,0,LOOKUP(AA42,Bodování!$A$2:$A$101,Bodování!$B$2:$B$101))</f>
        <v>0</v>
      </c>
      <c r="AC42" s="50">
        <f t="shared" si="2"/>
      </c>
      <c r="AD42" s="51">
        <f t="shared" si="3"/>
      </c>
      <c r="AE42" s="36"/>
      <c r="AF42" s="17"/>
      <c r="AG42" s="48">
        <f t="shared" si="4"/>
        <v>0</v>
      </c>
      <c r="AH42" s="48">
        <f t="shared" si="5"/>
        <v>0</v>
      </c>
      <c r="AI42" s="48">
        <f t="shared" si="6"/>
        <v>0</v>
      </c>
      <c r="AJ42" s="48">
        <f t="shared" si="7"/>
        <v>0</v>
      </c>
      <c r="AK42" s="48">
        <f t="shared" si="8"/>
        <v>0</v>
      </c>
      <c r="AL42" s="48">
        <f t="shared" si="9"/>
        <v>0</v>
      </c>
      <c r="AM42" s="48">
        <f t="shared" si="10"/>
        <v>0</v>
      </c>
      <c r="AN42" s="48">
        <f t="shared" si="11"/>
        <v>0</v>
      </c>
      <c r="AO42" s="48">
        <f t="shared" si="12"/>
        <v>0</v>
      </c>
      <c r="AP42" s="48">
        <f t="shared" si="13"/>
        <v>0</v>
      </c>
      <c r="AQ42" s="41">
        <f t="shared" si="14"/>
        <v>0</v>
      </c>
      <c r="AR42" s="41">
        <f t="shared" si="15"/>
        <v>10</v>
      </c>
      <c r="AS42" s="48">
        <f t="shared" si="16"/>
        <v>0</v>
      </c>
      <c r="AT42" s="48">
        <f t="shared" si="17"/>
        <v>0</v>
      </c>
      <c r="AU42" s="48">
        <f t="shared" si="18"/>
        <v>0</v>
      </c>
      <c r="AV42" s="48">
        <f t="shared" si="19"/>
        <v>0</v>
      </c>
      <c r="AW42" s="48">
        <f t="shared" si="20"/>
        <v>0</v>
      </c>
      <c r="AX42" s="48">
        <f t="shared" si="21"/>
        <v>0</v>
      </c>
      <c r="AY42" s="48">
        <f t="shared" si="22"/>
        <v>0</v>
      </c>
      <c r="AZ42" s="48">
        <f t="shared" si="23"/>
        <v>0</v>
      </c>
      <c r="BA42" s="48">
        <f t="shared" si="24"/>
        <v>0</v>
      </c>
      <c r="BB42" s="48">
        <f t="shared" si="25"/>
        <v>0</v>
      </c>
      <c r="BC42" s="41">
        <f t="shared" si="26"/>
        <v>0</v>
      </c>
      <c r="BD42" s="44">
        <f t="shared" si="27"/>
        <v>0</v>
      </c>
      <c r="BE42" s="58">
        <f t="shared" si="28"/>
        <v>0</v>
      </c>
      <c r="BF42" s="58"/>
    </row>
    <row r="43" spans="2:58" s="8" customFormat="1" ht="12.75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t="shared" si="29"/>
        <v>0</v>
      </c>
      <c r="AB43" s="49">
        <f>IF(AA43=0,0,LOOKUP(AA43,Bodování!$A$2:$A$101,Bodování!$B$2:$B$101))</f>
        <v>0</v>
      </c>
      <c r="AC43" s="50">
        <f aca="true" t="shared" si="32" ref="AC43:AC60">IF(C43&gt;0,E43+G43+I43+K43+M43+O43+Q43+S43+U43+W43-Y43-AA43,"")</f>
      </c>
      <c r="AD43" s="51">
        <f aca="true" t="shared" si="33" ref="AD43:AD60">IF(C43&gt;0,F43+H43+J43+L43+N43+P43+R43+T43+V43+X43-Z43-AB43,"")</f>
      </c>
      <c r="AE43" s="36"/>
      <c r="AF43" s="17"/>
      <c r="AG43" s="48">
        <f aca="true" t="shared" si="34" ref="AG43:AG60">E43</f>
        <v>0</v>
      </c>
      <c r="AH43" s="48">
        <f aca="true" t="shared" si="35" ref="AH43:AH60">G43</f>
        <v>0</v>
      </c>
      <c r="AI43" s="48">
        <f aca="true" t="shared" si="36" ref="AI43:AI60">I43</f>
        <v>0</v>
      </c>
      <c r="AJ43" s="48">
        <f aca="true" t="shared" si="37" ref="AJ43:AJ60">K43</f>
        <v>0</v>
      </c>
      <c r="AK43" s="48">
        <f aca="true" t="shared" si="38" ref="AK43:AK60">M43</f>
        <v>0</v>
      </c>
      <c r="AL43" s="48">
        <f aca="true" t="shared" si="39" ref="AL43:AL60">O43</f>
        <v>0</v>
      </c>
      <c r="AM43" s="48">
        <f aca="true" t="shared" si="40" ref="AM43:AM60">Q43</f>
        <v>0</v>
      </c>
      <c r="AN43" s="48">
        <f aca="true" t="shared" si="41" ref="AN43:AN60">S43</f>
        <v>0</v>
      </c>
      <c r="AO43" s="48">
        <f aca="true" t="shared" si="42" ref="AO43:AO60">U43</f>
        <v>0</v>
      </c>
      <c r="AP43" s="48">
        <f aca="true" t="shared" si="43" ref="AP43:AP60">W43</f>
        <v>0</v>
      </c>
      <c r="AQ43" s="41">
        <f aca="true" t="shared" si="44" ref="AQ43:AQ60">MAX(AG43:AP43)</f>
        <v>0</v>
      </c>
      <c r="AR43" s="41">
        <f aca="true" t="shared" si="45" ref="AR43:AR60">COUNTIF(AG43:AP43,AQ43)</f>
        <v>10</v>
      </c>
      <c r="AS43" s="48">
        <f aca="true" t="shared" si="46" ref="AS43:AS60">IF(AQ43=AG43,0,AG43)</f>
        <v>0</v>
      </c>
      <c r="AT43" s="48">
        <f aca="true" t="shared" si="47" ref="AT43:AT60">IF(AQ43=AH43,0,AH43)</f>
        <v>0</v>
      </c>
      <c r="AU43" s="48">
        <f aca="true" t="shared" si="48" ref="AU43:AU60">IF(AQ43=AI43,0,AI43)</f>
        <v>0</v>
      </c>
      <c r="AV43" s="48">
        <f aca="true" t="shared" si="49" ref="AV43:AV60">IF(AQ43=AJ43,0,AJ43)</f>
        <v>0</v>
      </c>
      <c r="AW43" s="48">
        <f aca="true" t="shared" si="50" ref="AW43:AW60">IF(AQ43=AK43,0,AK43)</f>
        <v>0</v>
      </c>
      <c r="AX43" s="48">
        <f aca="true" t="shared" si="51" ref="AX43:AX60">IF(AQ43=AL43,0,AL43)</f>
        <v>0</v>
      </c>
      <c r="AY43" s="48">
        <f aca="true" t="shared" si="52" ref="AY43:AY60">IF(AQ43=AM43,0,AM43)</f>
        <v>0</v>
      </c>
      <c r="AZ43" s="48">
        <f aca="true" t="shared" si="53" ref="AZ43:AZ60">IF(AQ43=AN43,0,AN43)</f>
        <v>0</v>
      </c>
      <c r="BA43" s="48">
        <f aca="true" t="shared" si="54" ref="BA43:BA60">IF(AQ43=AO43,0,AO43)</f>
        <v>0</v>
      </c>
      <c r="BB43" s="48">
        <f aca="true" t="shared" si="55" ref="BB43:BB60">IF(AQ43=AP43,0,AP43)</f>
        <v>0</v>
      </c>
      <c r="BC43" s="41">
        <f aca="true" t="shared" si="56" ref="BC43:BC60">MAX(AS43:BB43)</f>
        <v>0</v>
      </c>
      <c r="BD43" s="44">
        <f aca="true" t="shared" si="57" ref="BD43:BD60">IF(C43="",0,1)</f>
        <v>0</v>
      </c>
      <c r="BE43" s="58">
        <f aca="true" t="shared" si="58" ref="BE43:BE60">10-(COUNTIF(AG43:AP43,0))</f>
        <v>0</v>
      </c>
      <c r="BF43" s="58"/>
    </row>
    <row r="44" spans="2:58" s="8" customFormat="1" ht="12.75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29"/>
        <v>0</v>
      </c>
      <c r="AB44" s="49">
        <f>IF(AA44=0,0,LOOKUP(AA44,Bodování!$A$2:$A$101,Bodování!$B$2:$B$101))</f>
        <v>0</v>
      </c>
      <c r="AC44" s="50">
        <f t="shared" si="32"/>
      </c>
      <c r="AD44" s="51">
        <f t="shared" si="33"/>
      </c>
      <c r="AE44" s="36"/>
      <c r="AF44" s="17"/>
      <c r="AG44" s="48">
        <f t="shared" si="34"/>
        <v>0</v>
      </c>
      <c r="AH44" s="48">
        <f t="shared" si="35"/>
        <v>0</v>
      </c>
      <c r="AI44" s="48">
        <f t="shared" si="36"/>
        <v>0</v>
      </c>
      <c r="AJ44" s="48">
        <f t="shared" si="37"/>
        <v>0</v>
      </c>
      <c r="AK44" s="48">
        <f t="shared" si="38"/>
        <v>0</v>
      </c>
      <c r="AL44" s="48">
        <f t="shared" si="39"/>
        <v>0</v>
      </c>
      <c r="AM44" s="48">
        <f t="shared" si="40"/>
        <v>0</v>
      </c>
      <c r="AN44" s="48">
        <f t="shared" si="41"/>
        <v>0</v>
      </c>
      <c r="AO44" s="48">
        <f t="shared" si="42"/>
        <v>0</v>
      </c>
      <c r="AP44" s="48">
        <f t="shared" si="43"/>
        <v>0</v>
      </c>
      <c r="AQ44" s="41">
        <f t="shared" si="44"/>
        <v>0</v>
      </c>
      <c r="AR44" s="41">
        <f t="shared" si="45"/>
        <v>10</v>
      </c>
      <c r="AS44" s="48">
        <f t="shared" si="46"/>
        <v>0</v>
      </c>
      <c r="AT44" s="48">
        <f t="shared" si="47"/>
        <v>0</v>
      </c>
      <c r="AU44" s="48">
        <f t="shared" si="48"/>
        <v>0</v>
      </c>
      <c r="AV44" s="48">
        <f t="shared" si="49"/>
        <v>0</v>
      </c>
      <c r="AW44" s="48">
        <f t="shared" si="50"/>
        <v>0</v>
      </c>
      <c r="AX44" s="48">
        <f t="shared" si="51"/>
        <v>0</v>
      </c>
      <c r="AY44" s="48">
        <f t="shared" si="52"/>
        <v>0</v>
      </c>
      <c r="AZ44" s="48">
        <f t="shared" si="53"/>
        <v>0</v>
      </c>
      <c r="BA44" s="48">
        <f t="shared" si="54"/>
        <v>0</v>
      </c>
      <c r="BB44" s="48">
        <f t="shared" si="55"/>
        <v>0</v>
      </c>
      <c r="BC44" s="41">
        <f t="shared" si="56"/>
        <v>0</v>
      </c>
      <c r="BD44" s="44">
        <f t="shared" si="57"/>
        <v>0</v>
      </c>
      <c r="BE44" s="58">
        <f t="shared" si="58"/>
        <v>0</v>
      </c>
      <c r="BF44" s="58"/>
    </row>
    <row r="45" spans="2:58" s="8" customFormat="1" ht="12.75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29"/>
        <v>0</v>
      </c>
      <c r="AB45" s="49">
        <f>IF(AA45=0,0,LOOKUP(AA45,Bodování!$A$2:$A$101,Bodování!$B$2:$B$101))</f>
        <v>0</v>
      </c>
      <c r="AC45" s="50">
        <f t="shared" si="32"/>
      </c>
      <c r="AD45" s="51">
        <f t="shared" si="33"/>
      </c>
      <c r="AE45" s="36"/>
      <c r="AF45" s="17"/>
      <c r="AG45" s="48">
        <f t="shared" si="34"/>
        <v>0</v>
      </c>
      <c r="AH45" s="48">
        <f t="shared" si="35"/>
        <v>0</v>
      </c>
      <c r="AI45" s="48">
        <f t="shared" si="36"/>
        <v>0</v>
      </c>
      <c r="AJ45" s="48">
        <f t="shared" si="37"/>
        <v>0</v>
      </c>
      <c r="AK45" s="48">
        <f t="shared" si="38"/>
        <v>0</v>
      </c>
      <c r="AL45" s="48">
        <f t="shared" si="39"/>
        <v>0</v>
      </c>
      <c r="AM45" s="48">
        <f t="shared" si="40"/>
        <v>0</v>
      </c>
      <c r="AN45" s="48">
        <f t="shared" si="41"/>
        <v>0</v>
      </c>
      <c r="AO45" s="48">
        <f t="shared" si="42"/>
        <v>0</v>
      </c>
      <c r="AP45" s="48">
        <f t="shared" si="43"/>
        <v>0</v>
      </c>
      <c r="AQ45" s="41">
        <f t="shared" si="44"/>
        <v>0</v>
      </c>
      <c r="AR45" s="41">
        <f t="shared" si="45"/>
        <v>10</v>
      </c>
      <c r="AS45" s="48">
        <f t="shared" si="46"/>
        <v>0</v>
      </c>
      <c r="AT45" s="48">
        <f t="shared" si="47"/>
        <v>0</v>
      </c>
      <c r="AU45" s="48">
        <f t="shared" si="48"/>
        <v>0</v>
      </c>
      <c r="AV45" s="48">
        <f t="shared" si="49"/>
        <v>0</v>
      </c>
      <c r="AW45" s="48">
        <f t="shared" si="50"/>
        <v>0</v>
      </c>
      <c r="AX45" s="48">
        <f t="shared" si="51"/>
        <v>0</v>
      </c>
      <c r="AY45" s="48">
        <f t="shared" si="52"/>
        <v>0</v>
      </c>
      <c r="AZ45" s="48">
        <f t="shared" si="53"/>
        <v>0</v>
      </c>
      <c r="BA45" s="48">
        <f t="shared" si="54"/>
        <v>0</v>
      </c>
      <c r="BB45" s="48">
        <f t="shared" si="55"/>
        <v>0</v>
      </c>
      <c r="BC45" s="41">
        <f t="shared" si="56"/>
        <v>0</v>
      </c>
      <c r="BD45" s="44">
        <f t="shared" si="57"/>
        <v>0</v>
      </c>
      <c r="BE45" s="58">
        <f t="shared" si="58"/>
        <v>0</v>
      </c>
      <c r="BF45" s="58"/>
    </row>
    <row r="46" spans="2:58" s="8" customFormat="1" ht="12.75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29"/>
        <v>0</v>
      </c>
      <c r="AB46" s="49">
        <f>IF(AA46=0,0,LOOKUP(AA46,Bodování!$A$2:$A$101,Bodování!$B$2:$B$101))</f>
        <v>0</v>
      </c>
      <c r="AC46" s="50">
        <f t="shared" si="32"/>
      </c>
      <c r="AD46" s="51">
        <f t="shared" si="33"/>
      </c>
      <c r="AE46" s="36"/>
      <c r="AF46" s="17"/>
      <c r="AG46" s="48">
        <f t="shared" si="34"/>
        <v>0</v>
      </c>
      <c r="AH46" s="48">
        <f t="shared" si="35"/>
        <v>0</v>
      </c>
      <c r="AI46" s="48">
        <f t="shared" si="36"/>
        <v>0</v>
      </c>
      <c r="AJ46" s="48">
        <f t="shared" si="37"/>
        <v>0</v>
      </c>
      <c r="AK46" s="48">
        <f t="shared" si="38"/>
        <v>0</v>
      </c>
      <c r="AL46" s="48">
        <f t="shared" si="39"/>
        <v>0</v>
      </c>
      <c r="AM46" s="48">
        <f t="shared" si="40"/>
        <v>0</v>
      </c>
      <c r="AN46" s="48">
        <f t="shared" si="41"/>
        <v>0</v>
      </c>
      <c r="AO46" s="48">
        <f t="shared" si="42"/>
        <v>0</v>
      </c>
      <c r="AP46" s="48">
        <f t="shared" si="43"/>
        <v>0</v>
      </c>
      <c r="AQ46" s="41">
        <f t="shared" si="44"/>
        <v>0</v>
      </c>
      <c r="AR46" s="41">
        <f t="shared" si="45"/>
        <v>10</v>
      </c>
      <c r="AS46" s="48">
        <f t="shared" si="46"/>
        <v>0</v>
      </c>
      <c r="AT46" s="48">
        <f t="shared" si="47"/>
        <v>0</v>
      </c>
      <c r="AU46" s="48">
        <f t="shared" si="48"/>
        <v>0</v>
      </c>
      <c r="AV46" s="48">
        <f t="shared" si="49"/>
        <v>0</v>
      </c>
      <c r="AW46" s="48">
        <f t="shared" si="50"/>
        <v>0</v>
      </c>
      <c r="AX46" s="48">
        <f t="shared" si="51"/>
        <v>0</v>
      </c>
      <c r="AY46" s="48">
        <f t="shared" si="52"/>
        <v>0</v>
      </c>
      <c r="AZ46" s="48">
        <f t="shared" si="53"/>
        <v>0</v>
      </c>
      <c r="BA46" s="48">
        <f t="shared" si="54"/>
        <v>0</v>
      </c>
      <c r="BB46" s="48">
        <f t="shared" si="55"/>
        <v>0</v>
      </c>
      <c r="BC46" s="41">
        <f t="shared" si="56"/>
        <v>0</v>
      </c>
      <c r="BD46" s="44">
        <f t="shared" si="57"/>
        <v>0</v>
      </c>
      <c r="BE46" s="58">
        <f t="shared" si="58"/>
        <v>0</v>
      </c>
      <c r="BF46" s="58"/>
    </row>
    <row r="47" spans="2:58" s="8" customFormat="1" ht="12.75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29"/>
        <v>0</v>
      </c>
      <c r="AB47" s="49">
        <f>IF(AA47=0,0,LOOKUP(AA47,Bodování!$A$2:$A$101,Bodování!$B$2:$B$101))</f>
        <v>0</v>
      </c>
      <c r="AC47" s="50">
        <f t="shared" si="32"/>
      </c>
      <c r="AD47" s="51">
        <f t="shared" si="33"/>
      </c>
      <c r="AE47" s="36"/>
      <c r="AF47" s="17"/>
      <c r="AG47" s="48">
        <f t="shared" si="34"/>
        <v>0</v>
      </c>
      <c r="AH47" s="48">
        <f t="shared" si="35"/>
        <v>0</v>
      </c>
      <c r="AI47" s="48">
        <f t="shared" si="36"/>
        <v>0</v>
      </c>
      <c r="AJ47" s="48">
        <f t="shared" si="37"/>
        <v>0</v>
      </c>
      <c r="AK47" s="48">
        <f t="shared" si="38"/>
        <v>0</v>
      </c>
      <c r="AL47" s="48">
        <f t="shared" si="39"/>
        <v>0</v>
      </c>
      <c r="AM47" s="48">
        <f t="shared" si="40"/>
        <v>0</v>
      </c>
      <c r="AN47" s="48">
        <f t="shared" si="41"/>
        <v>0</v>
      </c>
      <c r="AO47" s="48">
        <f t="shared" si="42"/>
        <v>0</v>
      </c>
      <c r="AP47" s="48">
        <f t="shared" si="43"/>
        <v>0</v>
      </c>
      <c r="AQ47" s="41">
        <f t="shared" si="44"/>
        <v>0</v>
      </c>
      <c r="AR47" s="41">
        <f t="shared" si="45"/>
        <v>10</v>
      </c>
      <c r="AS47" s="48">
        <f t="shared" si="46"/>
        <v>0</v>
      </c>
      <c r="AT47" s="48">
        <f t="shared" si="47"/>
        <v>0</v>
      </c>
      <c r="AU47" s="48">
        <f t="shared" si="48"/>
        <v>0</v>
      </c>
      <c r="AV47" s="48">
        <f t="shared" si="49"/>
        <v>0</v>
      </c>
      <c r="AW47" s="48">
        <f t="shared" si="50"/>
        <v>0</v>
      </c>
      <c r="AX47" s="48">
        <f t="shared" si="51"/>
        <v>0</v>
      </c>
      <c r="AY47" s="48">
        <f t="shared" si="52"/>
        <v>0</v>
      </c>
      <c r="AZ47" s="48">
        <f t="shared" si="53"/>
        <v>0</v>
      </c>
      <c r="BA47" s="48">
        <f t="shared" si="54"/>
        <v>0</v>
      </c>
      <c r="BB47" s="48">
        <f t="shared" si="55"/>
        <v>0</v>
      </c>
      <c r="BC47" s="41">
        <f t="shared" si="56"/>
        <v>0</v>
      </c>
      <c r="BD47" s="44">
        <f t="shared" si="57"/>
        <v>0</v>
      </c>
      <c r="BE47" s="58">
        <f t="shared" si="58"/>
        <v>0</v>
      </c>
      <c r="BF47" s="58"/>
    </row>
    <row r="48" spans="2:58" s="8" customFormat="1" ht="12.75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29"/>
        <v>0</v>
      </c>
      <c r="AB48" s="49">
        <f>IF(AA48=0,0,LOOKUP(AA48,Bodování!$A$2:$A$101,Bodování!$B$2:$B$101))</f>
        <v>0</v>
      </c>
      <c r="AC48" s="50">
        <f t="shared" si="32"/>
      </c>
      <c r="AD48" s="51">
        <f t="shared" si="33"/>
      </c>
      <c r="AE48" s="36"/>
      <c r="AF48" s="17"/>
      <c r="AG48" s="48">
        <f t="shared" si="34"/>
        <v>0</v>
      </c>
      <c r="AH48" s="48">
        <f t="shared" si="35"/>
        <v>0</v>
      </c>
      <c r="AI48" s="48">
        <f t="shared" si="36"/>
        <v>0</v>
      </c>
      <c r="AJ48" s="48">
        <f t="shared" si="37"/>
        <v>0</v>
      </c>
      <c r="AK48" s="48">
        <f t="shared" si="38"/>
        <v>0</v>
      </c>
      <c r="AL48" s="48">
        <f t="shared" si="39"/>
        <v>0</v>
      </c>
      <c r="AM48" s="48">
        <f t="shared" si="40"/>
        <v>0</v>
      </c>
      <c r="AN48" s="48">
        <f t="shared" si="41"/>
        <v>0</v>
      </c>
      <c r="AO48" s="48">
        <f t="shared" si="42"/>
        <v>0</v>
      </c>
      <c r="AP48" s="48">
        <f t="shared" si="43"/>
        <v>0</v>
      </c>
      <c r="AQ48" s="41">
        <f t="shared" si="44"/>
        <v>0</v>
      </c>
      <c r="AR48" s="41">
        <f t="shared" si="45"/>
        <v>10</v>
      </c>
      <c r="AS48" s="48">
        <f t="shared" si="46"/>
        <v>0</v>
      </c>
      <c r="AT48" s="48">
        <f t="shared" si="47"/>
        <v>0</v>
      </c>
      <c r="AU48" s="48">
        <f t="shared" si="48"/>
        <v>0</v>
      </c>
      <c r="AV48" s="48">
        <f t="shared" si="49"/>
        <v>0</v>
      </c>
      <c r="AW48" s="48">
        <f t="shared" si="50"/>
        <v>0</v>
      </c>
      <c r="AX48" s="48">
        <f t="shared" si="51"/>
        <v>0</v>
      </c>
      <c r="AY48" s="48">
        <f t="shared" si="52"/>
        <v>0</v>
      </c>
      <c r="AZ48" s="48">
        <f t="shared" si="53"/>
        <v>0</v>
      </c>
      <c r="BA48" s="48">
        <f t="shared" si="54"/>
        <v>0</v>
      </c>
      <c r="BB48" s="48">
        <f t="shared" si="55"/>
        <v>0</v>
      </c>
      <c r="BC48" s="41">
        <f t="shared" si="56"/>
        <v>0</v>
      </c>
      <c r="BD48" s="44">
        <f t="shared" si="57"/>
        <v>0</v>
      </c>
      <c r="BE48" s="58">
        <f t="shared" si="58"/>
        <v>0</v>
      </c>
      <c r="BF48" s="58"/>
    </row>
    <row r="49" spans="2:58" s="8" customFormat="1" ht="12.75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29"/>
        <v>0</v>
      </c>
      <c r="AB49" s="49">
        <f>IF(AA49=0,0,LOOKUP(AA49,Bodování!$A$2:$A$101,Bodování!$B$2:$B$101))</f>
        <v>0</v>
      </c>
      <c r="AC49" s="50">
        <f t="shared" si="32"/>
      </c>
      <c r="AD49" s="51">
        <f t="shared" si="33"/>
      </c>
      <c r="AE49" s="36"/>
      <c r="AF49" s="17"/>
      <c r="AG49" s="48">
        <f t="shared" si="34"/>
        <v>0</v>
      </c>
      <c r="AH49" s="48">
        <f t="shared" si="35"/>
        <v>0</v>
      </c>
      <c r="AI49" s="48">
        <f t="shared" si="36"/>
        <v>0</v>
      </c>
      <c r="AJ49" s="48">
        <f t="shared" si="37"/>
        <v>0</v>
      </c>
      <c r="AK49" s="48">
        <f t="shared" si="38"/>
        <v>0</v>
      </c>
      <c r="AL49" s="48">
        <f t="shared" si="39"/>
        <v>0</v>
      </c>
      <c r="AM49" s="48">
        <f t="shared" si="40"/>
        <v>0</v>
      </c>
      <c r="AN49" s="48">
        <f t="shared" si="41"/>
        <v>0</v>
      </c>
      <c r="AO49" s="48">
        <f t="shared" si="42"/>
        <v>0</v>
      </c>
      <c r="AP49" s="48">
        <f t="shared" si="43"/>
        <v>0</v>
      </c>
      <c r="AQ49" s="41">
        <f t="shared" si="44"/>
        <v>0</v>
      </c>
      <c r="AR49" s="41">
        <f t="shared" si="45"/>
        <v>10</v>
      </c>
      <c r="AS49" s="48">
        <f t="shared" si="46"/>
        <v>0</v>
      </c>
      <c r="AT49" s="48">
        <f t="shared" si="47"/>
        <v>0</v>
      </c>
      <c r="AU49" s="48">
        <f t="shared" si="48"/>
        <v>0</v>
      </c>
      <c r="AV49" s="48">
        <f t="shared" si="49"/>
        <v>0</v>
      </c>
      <c r="AW49" s="48">
        <f t="shared" si="50"/>
        <v>0</v>
      </c>
      <c r="AX49" s="48">
        <f t="shared" si="51"/>
        <v>0</v>
      </c>
      <c r="AY49" s="48">
        <f t="shared" si="52"/>
        <v>0</v>
      </c>
      <c r="AZ49" s="48">
        <f t="shared" si="53"/>
        <v>0</v>
      </c>
      <c r="BA49" s="48">
        <f t="shared" si="54"/>
        <v>0</v>
      </c>
      <c r="BB49" s="48">
        <f t="shared" si="55"/>
        <v>0</v>
      </c>
      <c r="BC49" s="41">
        <f t="shared" si="56"/>
        <v>0</v>
      </c>
      <c r="BD49" s="44">
        <f t="shared" si="57"/>
        <v>0</v>
      </c>
      <c r="BE49" s="58">
        <f t="shared" si="58"/>
        <v>0</v>
      </c>
      <c r="BF49" s="58"/>
    </row>
    <row r="50" spans="2:58" s="8" customFormat="1" ht="12.75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29"/>
        <v>0</v>
      </c>
      <c r="AB50" s="49">
        <f>IF(AA50=0,0,LOOKUP(AA50,Bodování!$A$2:$A$101,Bodování!$B$2:$B$101))</f>
        <v>0</v>
      </c>
      <c r="AC50" s="50">
        <f t="shared" si="32"/>
      </c>
      <c r="AD50" s="51">
        <f t="shared" si="33"/>
      </c>
      <c r="AE50" s="36"/>
      <c r="AF50" s="17"/>
      <c r="AG50" s="48">
        <f t="shared" si="34"/>
        <v>0</v>
      </c>
      <c r="AH50" s="48">
        <f t="shared" si="35"/>
        <v>0</v>
      </c>
      <c r="AI50" s="48">
        <f t="shared" si="36"/>
        <v>0</v>
      </c>
      <c r="AJ50" s="48">
        <f t="shared" si="37"/>
        <v>0</v>
      </c>
      <c r="AK50" s="48">
        <f t="shared" si="38"/>
        <v>0</v>
      </c>
      <c r="AL50" s="48">
        <f t="shared" si="39"/>
        <v>0</v>
      </c>
      <c r="AM50" s="48">
        <f t="shared" si="40"/>
        <v>0</v>
      </c>
      <c r="AN50" s="48">
        <f t="shared" si="41"/>
        <v>0</v>
      </c>
      <c r="AO50" s="48">
        <f t="shared" si="42"/>
        <v>0</v>
      </c>
      <c r="AP50" s="48">
        <f t="shared" si="43"/>
        <v>0</v>
      </c>
      <c r="AQ50" s="41">
        <f t="shared" si="44"/>
        <v>0</v>
      </c>
      <c r="AR50" s="41">
        <f t="shared" si="45"/>
        <v>10</v>
      </c>
      <c r="AS50" s="48">
        <f t="shared" si="46"/>
        <v>0</v>
      </c>
      <c r="AT50" s="48">
        <f t="shared" si="47"/>
        <v>0</v>
      </c>
      <c r="AU50" s="48">
        <f t="shared" si="48"/>
        <v>0</v>
      </c>
      <c r="AV50" s="48">
        <f t="shared" si="49"/>
        <v>0</v>
      </c>
      <c r="AW50" s="48">
        <f t="shared" si="50"/>
        <v>0</v>
      </c>
      <c r="AX50" s="48">
        <f t="shared" si="51"/>
        <v>0</v>
      </c>
      <c r="AY50" s="48">
        <f t="shared" si="52"/>
        <v>0</v>
      </c>
      <c r="AZ50" s="48">
        <f t="shared" si="53"/>
        <v>0</v>
      </c>
      <c r="BA50" s="48">
        <f t="shared" si="54"/>
        <v>0</v>
      </c>
      <c r="BB50" s="48">
        <f t="shared" si="55"/>
        <v>0</v>
      </c>
      <c r="BC50" s="41">
        <f t="shared" si="56"/>
        <v>0</v>
      </c>
      <c r="BD50" s="44">
        <f t="shared" si="57"/>
        <v>0</v>
      </c>
      <c r="BE50" s="58">
        <f t="shared" si="58"/>
        <v>0</v>
      </c>
      <c r="BF50" s="58"/>
    </row>
    <row r="51" spans="2:58" s="8" customFormat="1" ht="12.75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29"/>
        <v>0</v>
      </c>
      <c r="AB51" s="49">
        <f>IF(AA51=0,0,LOOKUP(AA51,Bodování!$A$2:$A$101,Bodování!$B$2:$B$101))</f>
        <v>0</v>
      </c>
      <c r="AC51" s="50">
        <f t="shared" si="32"/>
      </c>
      <c r="AD51" s="51">
        <f t="shared" si="33"/>
      </c>
      <c r="AE51" s="36"/>
      <c r="AF51" s="17"/>
      <c r="AG51" s="48">
        <f t="shared" si="34"/>
        <v>0</v>
      </c>
      <c r="AH51" s="48">
        <f t="shared" si="35"/>
        <v>0</v>
      </c>
      <c r="AI51" s="48">
        <f t="shared" si="36"/>
        <v>0</v>
      </c>
      <c r="AJ51" s="48">
        <f t="shared" si="37"/>
        <v>0</v>
      </c>
      <c r="AK51" s="48">
        <f t="shared" si="38"/>
        <v>0</v>
      </c>
      <c r="AL51" s="48">
        <f t="shared" si="39"/>
        <v>0</v>
      </c>
      <c r="AM51" s="48">
        <f t="shared" si="40"/>
        <v>0</v>
      </c>
      <c r="AN51" s="48">
        <f t="shared" si="41"/>
        <v>0</v>
      </c>
      <c r="AO51" s="48">
        <f t="shared" si="42"/>
        <v>0</v>
      </c>
      <c r="AP51" s="48">
        <f t="shared" si="43"/>
        <v>0</v>
      </c>
      <c r="AQ51" s="41">
        <f t="shared" si="44"/>
        <v>0</v>
      </c>
      <c r="AR51" s="41">
        <f t="shared" si="45"/>
        <v>10</v>
      </c>
      <c r="AS51" s="48">
        <f t="shared" si="46"/>
        <v>0</v>
      </c>
      <c r="AT51" s="48">
        <f t="shared" si="47"/>
        <v>0</v>
      </c>
      <c r="AU51" s="48">
        <f t="shared" si="48"/>
        <v>0</v>
      </c>
      <c r="AV51" s="48">
        <f t="shared" si="49"/>
        <v>0</v>
      </c>
      <c r="AW51" s="48">
        <f t="shared" si="50"/>
        <v>0</v>
      </c>
      <c r="AX51" s="48">
        <f t="shared" si="51"/>
        <v>0</v>
      </c>
      <c r="AY51" s="48">
        <f t="shared" si="52"/>
        <v>0</v>
      </c>
      <c r="AZ51" s="48">
        <f t="shared" si="53"/>
        <v>0</v>
      </c>
      <c r="BA51" s="48">
        <f t="shared" si="54"/>
        <v>0</v>
      </c>
      <c r="BB51" s="48">
        <f t="shared" si="55"/>
        <v>0</v>
      </c>
      <c r="BC51" s="41">
        <f t="shared" si="56"/>
        <v>0</v>
      </c>
      <c r="BD51" s="44">
        <f t="shared" si="57"/>
        <v>0</v>
      </c>
      <c r="BE51" s="58">
        <f t="shared" si="58"/>
        <v>0</v>
      </c>
      <c r="BF51" s="58"/>
    </row>
    <row r="52" spans="2:58" s="8" customFormat="1" ht="12.75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29"/>
        <v>0</v>
      </c>
      <c r="AB52" s="49">
        <f>IF(AA52=0,0,LOOKUP(AA52,Bodování!$A$2:$A$101,Bodování!$B$2:$B$101))</f>
        <v>0</v>
      </c>
      <c r="AC52" s="50">
        <f t="shared" si="32"/>
      </c>
      <c r="AD52" s="51">
        <f t="shared" si="33"/>
      </c>
      <c r="AE52" s="36"/>
      <c r="AF52" s="17"/>
      <c r="AG52" s="48">
        <f t="shared" si="34"/>
        <v>0</v>
      </c>
      <c r="AH52" s="48">
        <f t="shared" si="35"/>
        <v>0</v>
      </c>
      <c r="AI52" s="48">
        <f t="shared" si="36"/>
        <v>0</v>
      </c>
      <c r="AJ52" s="48">
        <f t="shared" si="37"/>
        <v>0</v>
      </c>
      <c r="AK52" s="48">
        <f t="shared" si="38"/>
        <v>0</v>
      </c>
      <c r="AL52" s="48">
        <f t="shared" si="39"/>
        <v>0</v>
      </c>
      <c r="AM52" s="48">
        <f t="shared" si="40"/>
        <v>0</v>
      </c>
      <c r="AN52" s="48">
        <f t="shared" si="41"/>
        <v>0</v>
      </c>
      <c r="AO52" s="48">
        <f t="shared" si="42"/>
        <v>0</v>
      </c>
      <c r="AP52" s="48">
        <f t="shared" si="43"/>
        <v>0</v>
      </c>
      <c r="AQ52" s="41">
        <f t="shared" si="44"/>
        <v>0</v>
      </c>
      <c r="AR52" s="41">
        <f t="shared" si="45"/>
        <v>10</v>
      </c>
      <c r="AS52" s="48">
        <f t="shared" si="46"/>
        <v>0</v>
      </c>
      <c r="AT52" s="48">
        <f t="shared" si="47"/>
        <v>0</v>
      </c>
      <c r="AU52" s="48">
        <f t="shared" si="48"/>
        <v>0</v>
      </c>
      <c r="AV52" s="48">
        <f t="shared" si="49"/>
        <v>0</v>
      </c>
      <c r="AW52" s="48">
        <f t="shared" si="50"/>
        <v>0</v>
      </c>
      <c r="AX52" s="48">
        <f t="shared" si="51"/>
        <v>0</v>
      </c>
      <c r="AY52" s="48">
        <f t="shared" si="52"/>
        <v>0</v>
      </c>
      <c r="AZ52" s="48">
        <f t="shared" si="53"/>
        <v>0</v>
      </c>
      <c r="BA52" s="48">
        <f t="shared" si="54"/>
        <v>0</v>
      </c>
      <c r="BB52" s="48">
        <f t="shared" si="55"/>
        <v>0</v>
      </c>
      <c r="BC52" s="41">
        <f t="shared" si="56"/>
        <v>0</v>
      </c>
      <c r="BD52" s="44">
        <f t="shared" si="57"/>
        <v>0</v>
      </c>
      <c r="BE52" s="58">
        <f t="shared" si="58"/>
        <v>0</v>
      </c>
      <c r="BF52" s="58"/>
    </row>
    <row r="53" spans="2:58" s="8" customFormat="1" ht="12.75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29"/>
        <v>0</v>
      </c>
      <c r="AB53" s="49">
        <f>IF(AA53=0,0,LOOKUP(AA53,Bodování!$A$2:$A$101,Bodování!$B$2:$B$101))</f>
        <v>0</v>
      </c>
      <c r="AC53" s="50">
        <f t="shared" si="32"/>
      </c>
      <c r="AD53" s="51">
        <f t="shared" si="33"/>
      </c>
      <c r="AE53" s="36"/>
      <c r="AF53" s="17"/>
      <c r="AG53" s="48">
        <f t="shared" si="34"/>
        <v>0</v>
      </c>
      <c r="AH53" s="48">
        <f t="shared" si="35"/>
        <v>0</v>
      </c>
      <c r="AI53" s="48">
        <f t="shared" si="36"/>
        <v>0</v>
      </c>
      <c r="AJ53" s="48">
        <f t="shared" si="37"/>
        <v>0</v>
      </c>
      <c r="AK53" s="48">
        <f t="shared" si="38"/>
        <v>0</v>
      </c>
      <c r="AL53" s="48">
        <f t="shared" si="39"/>
        <v>0</v>
      </c>
      <c r="AM53" s="48">
        <f t="shared" si="40"/>
        <v>0</v>
      </c>
      <c r="AN53" s="48">
        <f t="shared" si="41"/>
        <v>0</v>
      </c>
      <c r="AO53" s="48">
        <f t="shared" si="42"/>
        <v>0</v>
      </c>
      <c r="AP53" s="48">
        <f t="shared" si="43"/>
        <v>0</v>
      </c>
      <c r="AQ53" s="41">
        <f t="shared" si="44"/>
        <v>0</v>
      </c>
      <c r="AR53" s="41">
        <f t="shared" si="45"/>
        <v>10</v>
      </c>
      <c r="AS53" s="48">
        <f t="shared" si="46"/>
        <v>0</v>
      </c>
      <c r="AT53" s="48">
        <f t="shared" si="47"/>
        <v>0</v>
      </c>
      <c r="AU53" s="48">
        <f t="shared" si="48"/>
        <v>0</v>
      </c>
      <c r="AV53" s="48">
        <f t="shared" si="49"/>
        <v>0</v>
      </c>
      <c r="AW53" s="48">
        <f t="shared" si="50"/>
        <v>0</v>
      </c>
      <c r="AX53" s="48">
        <f t="shared" si="51"/>
        <v>0</v>
      </c>
      <c r="AY53" s="48">
        <f t="shared" si="52"/>
        <v>0</v>
      </c>
      <c r="AZ53" s="48">
        <f t="shared" si="53"/>
        <v>0</v>
      </c>
      <c r="BA53" s="48">
        <f t="shared" si="54"/>
        <v>0</v>
      </c>
      <c r="BB53" s="48">
        <f t="shared" si="55"/>
        <v>0</v>
      </c>
      <c r="BC53" s="41">
        <f t="shared" si="56"/>
        <v>0</v>
      </c>
      <c r="BD53" s="44">
        <f t="shared" si="57"/>
        <v>0</v>
      </c>
      <c r="BE53" s="58">
        <f t="shared" si="58"/>
        <v>0</v>
      </c>
      <c r="BF53" s="58"/>
    </row>
    <row r="54" spans="2:58" s="8" customFormat="1" ht="12.75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29"/>
        <v>0</v>
      </c>
      <c r="AB54" s="49">
        <f>IF(AA54=0,0,LOOKUP(AA54,Bodování!$A$2:$A$101,Bodování!$B$2:$B$101))</f>
        <v>0</v>
      </c>
      <c r="AC54" s="50">
        <f t="shared" si="32"/>
      </c>
      <c r="AD54" s="51">
        <f t="shared" si="33"/>
      </c>
      <c r="AE54" s="36"/>
      <c r="AF54" s="17"/>
      <c r="AG54" s="48">
        <f t="shared" si="34"/>
        <v>0</v>
      </c>
      <c r="AH54" s="48">
        <f t="shared" si="35"/>
        <v>0</v>
      </c>
      <c r="AI54" s="48">
        <f t="shared" si="36"/>
        <v>0</v>
      </c>
      <c r="AJ54" s="48">
        <f t="shared" si="37"/>
        <v>0</v>
      </c>
      <c r="AK54" s="48">
        <f t="shared" si="38"/>
        <v>0</v>
      </c>
      <c r="AL54" s="48">
        <f t="shared" si="39"/>
        <v>0</v>
      </c>
      <c r="AM54" s="48">
        <f t="shared" si="40"/>
        <v>0</v>
      </c>
      <c r="AN54" s="48">
        <f t="shared" si="41"/>
        <v>0</v>
      </c>
      <c r="AO54" s="48">
        <f t="shared" si="42"/>
        <v>0</v>
      </c>
      <c r="AP54" s="48">
        <f t="shared" si="43"/>
        <v>0</v>
      </c>
      <c r="AQ54" s="41">
        <f t="shared" si="44"/>
        <v>0</v>
      </c>
      <c r="AR54" s="41">
        <f t="shared" si="45"/>
        <v>10</v>
      </c>
      <c r="AS54" s="48">
        <f t="shared" si="46"/>
        <v>0</v>
      </c>
      <c r="AT54" s="48">
        <f t="shared" si="47"/>
        <v>0</v>
      </c>
      <c r="AU54" s="48">
        <f t="shared" si="48"/>
        <v>0</v>
      </c>
      <c r="AV54" s="48">
        <f t="shared" si="49"/>
        <v>0</v>
      </c>
      <c r="AW54" s="48">
        <f t="shared" si="50"/>
        <v>0</v>
      </c>
      <c r="AX54" s="48">
        <f t="shared" si="51"/>
        <v>0</v>
      </c>
      <c r="AY54" s="48">
        <f t="shared" si="52"/>
        <v>0</v>
      </c>
      <c r="AZ54" s="48">
        <f t="shared" si="53"/>
        <v>0</v>
      </c>
      <c r="BA54" s="48">
        <f t="shared" si="54"/>
        <v>0</v>
      </c>
      <c r="BB54" s="48">
        <f t="shared" si="55"/>
        <v>0</v>
      </c>
      <c r="BC54" s="41">
        <f t="shared" si="56"/>
        <v>0</v>
      </c>
      <c r="BD54" s="44">
        <f t="shared" si="57"/>
        <v>0</v>
      </c>
      <c r="BE54" s="58">
        <f t="shared" si="58"/>
        <v>0</v>
      </c>
      <c r="BF54" s="58"/>
    </row>
    <row r="55" spans="2:58" s="8" customFormat="1" ht="12.75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29"/>
        <v>0</v>
      </c>
      <c r="AB55" s="49">
        <f>IF(AA55=0,0,LOOKUP(AA55,Bodování!$A$2:$A$101,Bodování!$B$2:$B$101))</f>
        <v>0</v>
      </c>
      <c r="AC55" s="50">
        <f t="shared" si="32"/>
      </c>
      <c r="AD55" s="51">
        <f t="shared" si="33"/>
      </c>
      <c r="AE55" s="36"/>
      <c r="AF55" s="17"/>
      <c r="AG55" s="48">
        <f t="shared" si="34"/>
        <v>0</v>
      </c>
      <c r="AH55" s="48">
        <f t="shared" si="35"/>
        <v>0</v>
      </c>
      <c r="AI55" s="48">
        <f t="shared" si="36"/>
        <v>0</v>
      </c>
      <c r="AJ55" s="48">
        <f t="shared" si="37"/>
        <v>0</v>
      </c>
      <c r="AK55" s="48">
        <f t="shared" si="38"/>
        <v>0</v>
      </c>
      <c r="AL55" s="48">
        <f t="shared" si="39"/>
        <v>0</v>
      </c>
      <c r="AM55" s="48">
        <f t="shared" si="40"/>
        <v>0</v>
      </c>
      <c r="AN55" s="48">
        <f t="shared" si="41"/>
        <v>0</v>
      </c>
      <c r="AO55" s="48">
        <f t="shared" si="42"/>
        <v>0</v>
      </c>
      <c r="AP55" s="48">
        <f t="shared" si="43"/>
        <v>0</v>
      </c>
      <c r="AQ55" s="41">
        <f t="shared" si="44"/>
        <v>0</v>
      </c>
      <c r="AR55" s="41">
        <f t="shared" si="45"/>
        <v>10</v>
      </c>
      <c r="AS55" s="48">
        <f t="shared" si="46"/>
        <v>0</v>
      </c>
      <c r="AT55" s="48">
        <f t="shared" si="47"/>
        <v>0</v>
      </c>
      <c r="AU55" s="48">
        <f t="shared" si="48"/>
        <v>0</v>
      </c>
      <c r="AV55" s="48">
        <f t="shared" si="49"/>
        <v>0</v>
      </c>
      <c r="AW55" s="48">
        <f t="shared" si="50"/>
        <v>0</v>
      </c>
      <c r="AX55" s="48">
        <f t="shared" si="51"/>
        <v>0</v>
      </c>
      <c r="AY55" s="48">
        <f t="shared" si="52"/>
        <v>0</v>
      </c>
      <c r="AZ55" s="48">
        <f t="shared" si="53"/>
        <v>0</v>
      </c>
      <c r="BA55" s="48">
        <f t="shared" si="54"/>
        <v>0</v>
      </c>
      <c r="BB55" s="48">
        <f t="shared" si="55"/>
        <v>0</v>
      </c>
      <c r="BC55" s="41">
        <f t="shared" si="56"/>
        <v>0</v>
      </c>
      <c r="BD55" s="44">
        <f t="shared" si="57"/>
        <v>0</v>
      </c>
      <c r="BE55" s="58">
        <f t="shared" si="58"/>
        <v>0</v>
      </c>
      <c r="BF55" s="58"/>
    </row>
    <row r="56" spans="2:58" s="8" customFormat="1" ht="12.75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29"/>
        <v>0</v>
      </c>
      <c r="AB56" s="49">
        <f>IF(AA56=0,0,LOOKUP(AA56,Bodování!$A$2:$A$101,Bodování!$B$2:$B$101))</f>
        <v>0</v>
      </c>
      <c r="AC56" s="50">
        <f t="shared" si="32"/>
      </c>
      <c r="AD56" s="51">
        <f t="shared" si="33"/>
      </c>
      <c r="AE56" s="36"/>
      <c r="AF56" s="17"/>
      <c r="AG56" s="48">
        <f t="shared" si="34"/>
        <v>0</v>
      </c>
      <c r="AH56" s="48">
        <f t="shared" si="35"/>
        <v>0</v>
      </c>
      <c r="AI56" s="48">
        <f t="shared" si="36"/>
        <v>0</v>
      </c>
      <c r="AJ56" s="48">
        <f t="shared" si="37"/>
        <v>0</v>
      </c>
      <c r="AK56" s="48">
        <f t="shared" si="38"/>
        <v>0</v>
      </c>
      <c r="AL56" s="48">
        <f t="shared" si="39"/>
        <v>0</v>
      </c>
      <c r="AM56" s="48">
        <f t="shared" si="40"/>
        <v>0</v>
      </c>
      <c r="AN56" s="48">
        <f t="shared" si="41"/>
        <v>0</v>
      </c>
      <c r="AO56" s="48">
        <f t="shared" si="42"/>
        <v>0</v>
      </c>
      <c r="AP56" s="48">
        <f t="shared" si="43"/>
        <v>0</v>
      </c>
      <c r="AQ56" s="41">
        <f t="shared" si="44"/>
        <v>0</v>
      </c>
      <c r="AR56" s="41">
        <f t="shared" si="45"/>
        <v>10</v>
      </c>
      <c r="AS56" s="48">
        <f t="shared" si="46"/>
        <v>0</v>
      </c>
      <c r="AT56" s="48">
        <f t="shared" si="47"/>
        <v>0</v>
      </c>
      <c r="AU56" s="48">
        <f t="shared" si="48"/>
        <v>0</v>
      </c>
      <c r="AV56" s="48">
        <f t="shared" si="49"/>
        <v>0</v>
      </c>
      <c r="AW56" s="48">
        <f t="shared" si="50"/>
        <v>0</v>
      </c>
      <c r="AX56" s="48">
        <f t="shared" si="51"/>
        <v>0</v>
      </c>
      <c r="AY56" s="48">
        <f t="shared" si="52"/>
        <v>0</v>
      </c>
      <c r="AZ56" s="48">
        <f t="shared" si="53"/>
        <v>0</v>
      </c>
      <c r="BA56" s="48">
        <f t="shared" si="54"/>
        <v>0</v>
      </c>
      <c r="BB56" s="48">
        <f t="shared" si="55"/>
        <v>0</v>
      </c>
      <c r="BC56" s="41">
        <f t="shared" si="56"/>
        <v>0</v>
      </c>
      <c r="BD56" s="44">
        <f t="shared" si="57"/>
        <v>0</v>
      </c>
      <c r="BE56" s="58">
        <f t="shared" si="58"/>
        <v>0</v>
      </c>
      <c r="BF56" s="58"/>
    </row>
    <row r="57" spans="2:58" s="8" customFormat="1" ht="12.75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29"/>
        <v>0</v>
      </c>
      <c r="AB57" s="49">
        <f>IF(AA57=0,0,LOOKUP(AA57,Bodování!$A$2:$A$101,Bodování!$B$2:$B$101))</f>
        <v>0</v>
      </c>
      <c r="AC57" s="50">
        <f t="shared" si="32"/>
      </c>
      <c r="AD57" s="51">
        <f t="shared" si="33"/>
      </c>
      <c r="AE57" s="36"/>
      <c r="AF57" s="17"/>
      <c r="AG57" s="48">
        <f t="shared" si="34"/>
        <v>0</v>
      </c>
      <c r="AH57" s="48">
        <f t="shared" si="35"/>
        <v>0</v>
      </c>
      <c r="AI57" s="48">
        <f t="shared" si="36"/>
        <v>0</v>
      </c>
      <c r="AJ57" s="48">
        <f t="shared" si="37"/>
        <v>0</v>
      </c>
      <c r="AK57" s="48">
        <f t="shared" si="38"/>
        <v>0</v>
      </c>
      <c r="AL57" s="48">
        <f t="shared" si="39"/>
        <v>0</v>
      </c>
      <c r="AM57" s="48">
        <f t="shared" si="40"/>
        <v>0</v>
      </c>
      <c r="AN57" s="48">
        <f t="shared" si="41"/>
        <v>0</v>
      </c>
      <c r="AO57" s="48">
        <f t="shared" si="42"/>
        <v>0</v>
      </c>
      <c r="AP57" s="48">
        <f t="shared" si="43"/>
        <v>0</v>
      </c>
      <c r="AQ57" s="41">
        <f t="shared" si="44"/>
        <v>0</v>
      </c>
      <c r="AR57" s="41">
        <f t="shared" si="45"/>
        <v>10</v>
      </c>
      <c r="AS57" s="48">
        <f t="shared" si="46"/>
        <v>0</v>
      </c>
      <c r="AT57" s="48">
        <f t="shared" si="47"/>
        <v>0</v>
      </c>
      <c r="AU57" s="48">
        <f t="shared" si="48"/>
        <v>0</v>
      </c>
      <c r="AV57" s="48">
        <f t="shared" si="49"/>
        <v>0</v>
      </c>
      <c r="AW57" s="48">
        <f t="shared" si="50"/>
        <v>0</v>
      </c>
      <c r="AX57" s="48">
        <f t="shared" si="51"/>
        <v>0</v>
      </c>
      <c r="AY57" s="48">
        <f t="shared" si="52"/>
        <v>0</v>
      </c>
      <c r="AZ57" s="48">
        <f t="shared" si="53"/>
        <v>0</v>
      </c>
      <c r="BA57" s="48">
        <f t="shared" si="54"/>
        <v>0</v>
      </c>
      <c r="BB57" s="48">
        <f t="shared" si="55"/>
        <v>0</v>
      </c>
      <c r="BC57" s="41">
        <f t="shared" si="56"/>
        <v>0</v>
      </c>
      <c r="BD57" s="44">
        <f t="shared" si="57"/>
        <v>0</v>
      </c>
      <c r="BE57" s="58">
        <f t="shared" si="58"/>
        <v>0</v>
      </c>
      <c r="BF57" s="58"/>
    </row>
    <row r="58" spans="2:58" s="8" customFormat="1" ht="12.75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29"/>
        <v>0</v>
      </c>
      <c r="AB58" s="49">
        <f>IF(AA58=0,0,LOOKUP(AA58,Bodování!$A$2:$A$101,Bodování!$B$2:$B$101))</f>
        <v>0</v>
      </c>
      <c r="AC58" s="50">
        <f t="shared" si="32"/>
      </c>
      <c r="AD58" s="51">
        <f t="shared" si="33"/>
      </c>
      <c r="AE58" s="36"/>
      <c r="AF58" s="17"/>
      <c r="AG58" s="48">
        <f t="shared" si="34"/>
        <v>0</v>
      </c>
      <c r="AH58" s="48">
        <f t="shared" si="35"/>
        <v>0</v>
      </c>
      <c r="AI58" s="48">
        <f t="shared" si="36"/>
        <v>0</v>
      </c>
      <c r="AJ58" s="48">
        <f t="shared" si="37"/>
        <v>0</v>
      </c>
      <c r="AK58" s="48">
        <f t="shared" si="38"/>
        <v>0</v>
      </c>
      <c r="AL58" s="48">
        <f t="shared" si="39"/>
        <v>0</v>
      </c>
      <c r="AM58" s="48">
        <f t="shared" si="40"/>
        <v>0</v>
      </c>
      <c r="AN58" s="48">
        <f t="shared" si="41"/>
        <v>0</v>
      </c>
      <c r="AO58" s="48">
        <f t="shared" si="42"/>
        <v>0</v>
      </c>
      <c r="AP58" s="48">
        <f t="shared" si="43"/>
        <v>0</v>
      </c>
      <c r="AQ58" s="41">
        <f t="shared" si="44"/>
        <v>0</v>
      </c>
      <c r="AR58" s="41">
        <f t="shared" si="45"/>
        <v>10</v>
      </c>
      <c r="AS58" s="48">
        <f t="shared" si="46"/>
        <v>0</v>
      </c>
      <c r="AT58" s="48">
        <f t="shared" si="47"/>
        <v>0</v>
      </c>
      <c r="AU58" s="48">
        <f t="shared" si="48"/>
        <v>0</v>
      </c>
      <c r="AV58" s="48">
        <f t="shared" si="49"/>
        <v>0</v>
      </c>
      <c r="AW58" s="48">
        <f t="shared" si="50"/>
        <v>0</v>
      </c>
      <c r="AX58" s="48">
        <f t="shared" si="51"/>
        <v>0</v>
      </c>
      <c r="AY58" s="48">
        <f t="shared" si="52"/>
        <v>0</v>
      </c>
      <c r="AZ58" s="48">
        <f t="shared" si="53"/>
        <v>0</v>
      </c>
      <c r="BA58" s="48">
        <f t="shared" si="54"/>
        <v>0</v>
      </c>
      <c r="BB58" s="48">
        <f t="shared" si="55"/>
        <v>0</v>
      </c>
      <c r="BC58" s="41">
        <f t="shared" si="56"/>
        <v>0</v>
      </c>
      <c r="BD58" s="44">
        <f t="shared" si="57"/>
        <v>0</v>
      </c>
      <c r="BE58" s="58">
        <f t="shared" si="58"/>
        <v>0</v>
      </c>
      <c r="BF58" s="58"/>
    </row>
    <row r="59" spans="2:58" s="8" customFormat="1" ht="12.75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29"/>
        <v>0</v>
      </c>
      <c r="AB59" s="49">
        <f>IF(AA59=0,0,LOOKUP(AA59,Bodování!$A$2:$A$101,Bodování!$B$2:$B$101))</f>
        <v>0</v>
      </c>
      <c r="AC59" s="50">
        <f t="shared" si="32"/>
      </c>
      <c r="AD59" s="51">
        <f t="shared" si="33"/>
      </c>
      <c r="AE59" s="36"/>
      <c r="AF59" s="17"/>
      <c r="AG59" s="48">
        <f t="shared" si="34"/>
        <v>0</v>
      </c>
      <c r="AH59" s="48">
        <f t="shared" si="35"/>
        <v>0</v>
      </c>
      <c r="AI59" s="48">
        <f t="shared" si="36"/>
        <v>0</v>
      </c>
      <c r="AJ59" s="48">
        <f t="shared" si="37"/>
        <v>0</v>
      </c>
      <c r="AK59" s="48">
        <f t="shared" si="38"/>
        <v>0</v>
      </c>
      <c r="AL59" s="48">
        <f t="shared" si="39"/>
        <v>0</v>
      </c>
      <c r="AM59" s="48">
        <f t="shared" si="40"/>
        <v>0</v>
      </c>
      <c r="AN59" s="48">
        <f t="shared" si="41"/>
        <v>0</v>
      </c>
      <c r="AO59" s="48">
        <f t="shared" si="42"/>
        <v>0</v>
      </c>
      <c r="AP59" s="48">
        <f t="shared" si="43"/>
        <v>0</v>
      </c>
      <c r="AQ59" s="41">
        <f t="shared" si="44"/>
        <v>0</v>
      </c>
      <c r="AR59" s="41">
        <f t="shared" si="45"/>
        <v>10</v>
      </c>
      <c r="AS59" s="48">
        <f t="shared" si="46"/>
        <v>0</v>
      </c>
      <c r="AT59" s="48">
        <f t="shared" si="47"/>
        <v>0</v>
      </c>
      <c r="AU59" s="48">
        <f t="shared" si="48"/>
        <v>0</v>
      </c>
      <c r="AV59" s="48">
        <f t="shared" si="49"/>
        <v>0</v>
      </c>
      <c r="AW59" s="48">
        <f t="shared" si="50"/>
        <v>0</v>
      </c>
      <c r="AX59" s="48">
        <f t="shared" si="51"/>
        <v>0</v>
      </c>
      <c r="AY59" s="48">
        <f t="shared" si="52"/>
        <v>0</v>
      </c>
      <c r="AZ59" s="48">
        <f t="shared" si="53"/>
        <v>0</v>
      </c>
      <c r="BA59" s="48">
        <f t="shared" si="54"/>
        <v>0</v>
      </c>
      <c r="BB59" s="48">
        <f t="shared" si="55"/>
        <v>0</v>
      </c>
      <c r="BC59" s="41">
        <f t="shared" si="56"/>
        <v>0</v>
      </c>
      <c r="BD59" s="44">
        <f t="shared" si="57"/>
        <v>0</v>
      </c>
      <c r="BE59" s="58">
        <f t="shared" si="58"/>
        <v>0</v>
      </c>
      <c r="BF59" s="58"/>
    </row>
    <row r="60" spans="2:58" s="8" customFormat="1" ht="12.75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29"/>
        <v>0</v>
      </c>
      <c r="AB60" s="49">
        <f>IF(AA60=0,0,LOOKUP(AA60,Bodování!$A$2:$A$101,Bodování!$B$2:$B$101))</f>
        <v>0</v>
      </c>
      <c r="AC60" s="50">
        <f t="shared" si="32"/>
      </c>
      <c r="AD60" s="51">
        <f t="shared" si="33"/>
      </c>
      <c r="AE60" s="36"/>
      <c r="AF60" s="17"/>
      <c r="AG60" s="48">
        <f t="shared" si="34"/>
        <v>0</v>
      </c>
      <c r="AH60" s="48">
        <f t="shared" si="35"/>
        <v>0</v>
      </c>
      <c r="AI60" s="48">
        <f t="shared" si="36"/>
        <v>0</v>
      </c>
      <c r="AJ60" s="48">
        <f t="shared" si="37"/>
        <v>0</v>
      </c>
      <c r="AK60" s="48">
        <f t="shared" si="38"/>
        <v>0</v>
      </c>
      <c r="AL60" s="48">
        <f t="shared" si="39"/>
        <v>0</v>
      </c>
      <c r="AM60" s="48">
        <f t="shared" si="40"/>
        <v>0</v>
      </c>
      <c r="AN60" s="48">
        <f t="shared" si="41"/>
        <v>0</v>
      </c>
      <c r="AO60" s="48">
        <f t="shared" si="42"/>
        <v>0</v>
      </c>
      <c r="AP60" s="48">
        <f t="shared" si="43"/>
        <v>0</v>
      </c>
      <c r="AQ60" s="41">
        <f t="shared" si="44"/>
        <v>0</v>
      </c>
      <c r="AR60" s="41">
        <f t="shared" si="45"/>
        <v>10</v>
      </c>
      <c r="AS60" s="48">
        <f t="shared" si="46"/>
        <v>0</v>
      </c>
      <c r="AT60" s="48">
        <f t="shared" si="47"/>
        <v>0</v>
      </c>
      <c r="AU60" s="48">
        <f t="shared" si="48"/>
        <v>0</v>
      </c>
      <c r="AV60" s="48">
        <f t="shared" si="49"/>
        <v>0</v>
      </c>
      <c r="AW60" s="48">
        <f t="shared" si="50"/>
        <v>0</v>
      </c>
      <c r="AX60" s="48">
        <f t="shared" si="51"/>
        <v>0</v>
      </c>
      <c r="AY60" s="48">
        <f t="shared" si="52"/>
        <v>0</v>
      </c>
      <c r="AZ60" s="48">
        <f t="shared" si="53"/>
        <v>0</v>
      </c>
      <c r="BA60" s="48">
        <f t="shared" si="54"/>
        <v>0</v>
      </c>
      <c r="BB60" s="48">
        <f t="shared" si="55"/>
        <v>0</v>
      </c>
      <c r="BC60" s="41">
        <f t="shared" si="56"/>
        <v>0</v>
      </c>
      <c r="BD60" s="44">
        <f t="shared" si="57"/>
        <v>0</v>
      </c>
      <c r="BE60" s="58">
        <f t="shared" si="58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27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4" t="s">
        <v>31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/>
  <mergeCells count="17"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  <mergeCell ref="U9:V9"/>
    <mergeCell ref="W9:X9"/>
    <mergeCell ref="B9:B10"/>
    <mergeCell ref="C9:C10"/>
    <mergeCell ref="D9:D10"/>
    <mergeCell ref="E9:F9"/>
    <mergeCell ref="G9:H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61" r:id="rId2"/>
  <headerFooter alignWithMargins="0">
    <oddHeader>&amp;L&amp;D &amp;T&amp;C&amp;"Arial CE,Tučné"&amp;18VÝSLEDKOVÁ  LISTINA&amp;14
kategorie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 20120305</dc:title>
  <dc:subject/>
  <dc:creator>Kratochvíl Karel pro Stodolovy</dc:creator>
  <cp:keywords/>
  <dc:description/>
  <cp:lastModifiedBy>Rc AUta Vizovice</cp:lastModifiedBy>
  <cp:lastPrinted>2012-04-17T14:56:11Z</cp:lastPrinted>
  <dcterms:created xsi:type="dcterms:W3CDTF">2002-12-15T10:28:39Z</dcterms:created>
  <dcterms:modified xsi:type="dcterms:W3CDTF">2012-04-17T14:56:50Z</dcterms:modified>
  <cp:category/>
  <cp:version/>
  <cp:contentType/>
  <cp:contentStatus/>
</cp:coreProperties>
</file>