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5480" windowHeight="10275" tabRatio="808" activeTab="2"/>
  </bookViews>
  <sheets>
    <sheet name="4WD" sheetId="1" r:id="rId1"/>
    <sheet name="2WD-4" sheetId="2" r:id="rId2"/>
    <sheet name="2WD-5" sheetId="3" r:id="rId3"/>
    <sheet name="Truck" sheetId="4" r:id="rId4"/>
    <sheet name="Bodování" sheetId="5" r:id="rId5"/>
  </sheets>
  <externalReferences>
    <externalReference r:id="rId8"/>
  </externalReferences>
  <definedNames>
    <definedName name="_xlnm.Print_Titles" localSheetId="1">'2WD-4'!$8:$9</definedName>
    <definedName name="_xlnm.Print_Titles" localSheetId="2">'2WD-5'!$8:$9</definedName>
    <definedName name="_xlnm.Print_Titles" localSheetId="0">'4WD'!$8:$9</definedName>
    <definedName name="_xlnm.Print_Titles" localSheetId="3">'Truck'!$8:$9</definedName>
    <definedName name="_xlnm.Print_Area" localSheetId="1">'2WD-4'!$B$2:$AE$65</definedName>
    <definedName name="_xlnm.Print_Area" localSheetId="2">'2WD-5'!$B$2:$AE$65</definedName>
    <definedName name="_xlnm.Print_Area" localSheetId="0">'4WD'!$B$2:$AE$65</definedName>
    <definedName name="_xlnm.Print_Area" localSheetId="3">'Truck'!$B$2:$AE$65</definedName>
    <definedName name="TABLE" localSheetId="1">'2WD-4'!$B$68:$B$69</definedName>
    <definedName name="TABLE" localSheetId="2">'2WD-5'!$B$68:$B$69</definedName>
    <definedName name="TABLE" localSheetId="0">'4WD'!$B$68:$B$69</definedName>
    <definedName name="TABLE" localSheetId="3">'Truck'!$B$68:$B$69</definedName>
  </definedNames>
  <calcPr fullCalcOnLoad="1"/>
</workbook>
</file>

<file path=xl/sharedStrings.xml><?xml version="1.0" encoding="utf-8"?>
<sst xmlns="http://schemas.openxmlformats.org/spreadsheetml/2006/main" count="416" uniqueCount="100">
  <si>
    <t>Jméno</t>
  </si>
  <si>
    <t>Poznámka:</t>
  </si>
  <si>
    <t>    </t>
  </si>
  <si>
    <t>Výsledkovou listinu sestavil:</t>
  </si>
  <si>
    <t>Součet</t>
  </si>
  <si>
    <t>Pořadí</t>
  </si>
  <si>
    <t>Startovní číslo</t>
  </si>
  <si>
    <t>max.</t>
  </si>
  <si>
    <t>Nezapočítáno</t>
  </si>
  <si>
    <t>Kategorie:</t>
  </si>
  <si>
    <t>Sídlo klubu</t>
  </si>
  <si>
    <t>CELKOVÁ  VÝSLEDKOVÁ  LISTINA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</si>
  <si>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</si>
  <si>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</si>
  <si>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</si>
  <si>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</si>
  <si>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</si>
  <si>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</si>
  <si>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</si>
  <si>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</si>
  <si>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</si>
  <si>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</si>
  <si>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</si>
  <si>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</si>
  <si>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</si>
  <si>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</si>
  <si>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</si>
  <si>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</si>
  <si>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</si>
  <si>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kritériem pro stanovení celkového pořadí je součet bodů ze šesti nejlepších umístění z osmi závodů</t>
  </si>
  <si>
    <t>závodů</t>
  </si>
  <si>
    <t>Havířov</t>
  </si>
  <si>
    <t>Zlín</t>
  </si>
  <si>
    <t>Vsetín</t>
  </si>
  <si>
    <t>Otrokovice</t>
  </si>
  <si>
    <t>Hradec n.M.</t>
  </si>
  <si>
    <t>seriálu Závodů Valašského Království  (ZVK)</t>
  </si>
  <si>
    <t>Kratochvíl Karel</t>
  </si>
  <si>
    <t>Soukup Petr</t>
  </si>
  <si>
    <t>Rajdus Pavel</t>
  </si>
  <si>
    <t>RC car Ostrava</t>
  </si>
  <si>
    <t>Brodský Tomáš</t>
  </si>
  <si>
    <t>Schiller Marek       ž</t>
  </si>
  <si>
    <t>RC auta Vizovice</t>
  </si>
  <si>
    <t>Kratochvíl Martin    ž</t>
  </si>
  <si>
    <t>Schiller Pavel</t>
  </si>
  <si>
    <t>Modelklub RK</t>
  </si>
  <si>
    <t>Hybler Tony</t>
  </si>
  <si>
    <t>ARC Slavkov</t>
  </si>
  <si>
    <t>Černý Jakub</t>
  </si>
  <si>
    <t>RC Zlín</t>
  </si>
  <si>
    <t>Stodola Fanánek</t>
  </si>
  <si>
    <t>Havlík Roman</t>
  </si>
  <si>
    <t>Hrbáček Pavel</t>
  </si>
  <si>
    <t>Alcedo Vsetín</t>
  </si>
  <si>
    <t>Klimunda Petr</t>
  </si>
  <si>
    <t>Fsetínské rakety</t>
  </si>
  <si>
    <t>Pykal Jaroslav</t>
  </si>
  <si>
    <t>Hrabec Jiří</t>
  </si>
  <si>
    <t>Tkadleček Jakub     ž</t>
  </si>
  <si>
    <t>ZŠ Trávníky Vsetín</t>
  </si>
  <si>
    <t>Holub Libor</t>
  </si>
  <si>
    <t>Pecuch Roman</t>
  </si>
  <si>
    <t>Jkcars team Skřípov</t>
  </si>
  <si>
    <t>Smékal Jiří</t>
  </si>
  <si>
    <t>Hrbáček Ondřej      ž</t>
  </si>
  <si>
    <t xml:space="preserve">Satek Petr </t>
  </si>
  <si>
    <t>Trusina Aleš</t>
  </si>
  <si>
    <t>Dias Petr</t>
  </si>
  <si>
    <t>Feranec Jakub     ž</t>
  </si>
  <si>
    <t>2007-2008</t>
  </si>
  <si>
    <t>1:18 4WD</t>
  </si>
  <si>
    <t>Kavánek Ivo</t>
  </si>
  <si>
    <t>Janoš Zdeněk</t>
  </si>
  <si>
    <t>WIPRCRC Vsetín</t>
  </si>
  <si>
    <t>Stodola Fanán</t>
  </si>
  <si>
    <t>Pazdera Miroslav</t>
  </si>
  <si>
    <t>Čevela Drahoš</t>
  </si>
  <si>
    <t>Kratochvíl Honza  ž</t>
  </si>
  <si>
    <t>Čevela Adam       ž</t>
  </si>
  <si>
    <t>seriálu Závodů Valašského Království (ZVK)</t>
  </si>
  <si>
    <t>1:18 2WD 4články/300 motor</t>
  </si>
  <si>
    <t>1:18 2WD 5článků motor až 300</t>
  </si>
  <si>
    <t>Pykal Filip           ž</t>
  </si>
  <si>
    <t>Ptáček Honza      ž</t>
  </si>
  <si>
    <t>Ptáček Stanislav</t>
  </si>
  <si>
    <t xml:space="preserve">Mocek Radim     ž </t>
  </si>
  <si>
    <t>Štalmach Roman</t>
  </si>
  <si>
    <t>Mikuš Karel</t>
  </si>
  <si>
    <t>Monster truck 1:18</t>
  </si>
  <si>
    <t>Výsledkovou listinu sestavila:</t>
  </si>
  <si>
    <t>Hana Stodolová, RC auta Vizovice o.s.</t>
  </si>
  <si>
    <t>Śafarik David          ž</t>
  </si>
  <si>
    <t>Šafarik Jaroslav</t>
  </si>
  <si>
    <t>Soukup Jiří</t>
  </si>
  <si>
    <t>RC Souky</t>
  </si>
  <si>
    <t xml:space="preserve"> </t>
  </si>
  <si>
    <t xml:space="preserve"> - kritériem pro stanovení celkového pořadí je součet bodů ze šesti nejlepších umístění ze sedmi závodů</t>
  </si>
  <si>
    <t>Hrbáček ondřej</t>
  </si>
  <si>
    <t>Chrástecký Filip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</si>
</sst>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00"/>
    <numFmt numFmtId="175" formatCode="0;;"/>
  </numFmts>
  <fonts count="1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75" fontId="0" fillId="0" borderId="1" xfId="0" applyNumberFormat="1" applyFont="1" applyFill="1" applyBorder="1" applyAlignment="1" applyProtection="1">
      <alignment horizontal="center" vertical="center"/>
      <protection/>
    </xf>
    <xf numFmtId="175" fontId="0" fillId="5" borderId="3" xfId="0" applyNumberFormat="1" applyFont="1" applyFill="1" applyBorder="1" applyAlignment="1" applyProtection="1">
      <alignment horizontal="center" vertical="center"/>
      <protection/>
    </xf>
    <xf numFmtId="175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75" fontId="0" fillId="2" borderId="1" xfId="0" applyNumberFormat="1" applyFont="1" applyFill="1" applyBorder="1" applyAlignment="1" applyProtection="1">
      <alignment horizontal="center" vertical="center"/>
      <protection/>
    </xf>
    <xf numFmtId="175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7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celkov&#233;%20ZVK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WD"/>
      <sheetName val="2WD-4"/>
      <sheetName val="2WD-5"/>
      <sheetName val="Truck"/>
      <sheetName val="Bodování"/>
    </sheetNames>
    <sheetDataSet>
      <sheetData sheetId="4">
        <row r="2">
          <cell r="A2">
            <v>1</v>
          </cell>
          <cell r="B2">
            <v>20</v>
          </cell>
        </row>
        <row r="3">
          <cell r="A3">
            <v>2</v>
          </cell>
          <cell r="B3">
            <v>19</v>
          </cell>
        </row>
        <row r="4">
          <cell r="A4">
            <v>3</v>
          </cell>
          <cell r="B4">
            <v>18</v>
          </cell>
        </row>
        <row r="5">
          <cell r="A5">
            <v>4</v>
          </cell>
          <cell r="B5">
            <v>17</v>
          </cell>
        </row>
        <row r="6">
          <cell r="A6">
            <v>5</v>
          </cell>
          <cell r="B6">
            <v>16</v>
          </cell>
        </row>
        <row r="7">
          <cell r="A7">
            <v>6</v>
          </cell>
          <cell r="B7">
            <v>15</v>
          </cell>
        </row>
        <row r="8">
          <cell r="A8">
            <v>7</v>
          </cell>
          <cell r="B8">
            <v>14</v>
          </cell>
        </row>
        <row r="9">
          <cell r="A9">
            <v>8</v>
          </cell>
          <cell r="B9">
            <v>13</v>
          </cell>
        </row>
        <row r="10">
          <cell r="A10">
            <v>9</v>
          </cell>
          <cell r="B10">
            <v>12</v>
          </cell>
        </row>
        <row r="11">
          <cell r="A11">
            <v>10</v>
          </cell>
          <cell r="B11">
            <v>11</v>
          </cell>
        </row>
        <row r="12">
          <cell r="A12">
            <v>11</v>
          </cell>
          <cell r="B12">
            <v>10</v>
          </cell>
        </row>
        <row r="13">
          <cell r="A13">
            <v>12</v>
          </cell>
          <cell r="B13">
            <v>9</v>
          </cell>
        </row>
        <row r="14">
          <cell r="A14">
            <v>13</v>
          </cell>
          <cell r="B14">
            <v>8</v>
          </cell>
        </row>
        <row r="15">
          <cell r="A15">
            <v>14</v>
          </cell>
          <cell r="B15">
            <v>7</v>
          </cell>
        </row>
        <row r="16">
          <cell r="A16">
            <v>15</v>
          </cell>
          <cell r="B16">
            <v>6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  <cell r="B19">
            <v>3</v>
          </cell>
        </row>
        <row r="20">
          <cell r="A20">
            <v>19</v>
          </cell>
          <cell r="B20">
            <v>2</v>
          </cell>
        </row>
        <row r="21">
          <cell r="A21">
            <v>20</v>
          </cell>
          <cell r="B21">
            <v>1</v>
          </cell>
        </row>
        <row r="22">
          <cell r="A22">
            <v>21</v>
          </cell>
          <cell r="B22">
            <v>0</v>
          </cell>
        </row>
        <row r="23">
          <cell r="A23">
            <v>22</v>
          </cell>
          <cell r="B23">
            <v>0</v>
          </cell>
        </row>
        <row r="24">
          <cell r="A24">
            <v>23</v>
          </cell>
          <cell r="B24">
            <v>0</v>
          </cell>
        </row>
        <row r="25">
          <cell r="A25">
            <v>24</v>
          </cell>
          <cell r="B25">
            <v>0</v>
          </cell>
        </row>
        <row r="26">
          <cell r="A26">
            <v>25</v>
          </cell>
          <cell r="B26">
            <v>0</v>
          </cell>
        </row>
        <row r="27">
          <cell r="A27">
            <v>26</v>
          </cell>
          <cell r="B27">
            <v>0</v>
          </cell>
        </row>
        <row r="28">
          <cell r="A28">
            <v>27</v>
          </cell>
          <cell r="B28">
            <v>0</v>
          </cell>
        </row>
        <row r="29">
          <cell r="A29">
            <v>28</v>
          </cell>
          <cell r="B29">
            <v>0</v>
          </cell>
        </row>
        <row r="30">
          <cell r="A30">
            <v>29</v>
          </cell>
          <cell r="B30">
            <v>0</v>
          </cell>
        </row>
        <row r="31">
          <cell r="A31">
            <v>30</v>
          </cell>
          <cell r="B31">
            <v>0</v>
          </cell>
        </row>
        <row r="32">
          <cell r="A32">
            <v>31</v>
          </cell>
          <cell r="B32">
            <v>0</v>
          </cell>
        </row>
        <row r="33">
          <cell r="A33">
            <v>32</v>
          </cell>
          <cell r="B33">
            <v>0</v>
          </cell>
        </row>
        <row r="34">
          <cell r="A34">
            <v>33</v>
          </cell>
          <cell r="B34">
            <v>0</v>
          </cell>
        </row>
        <row r="35">
          <cell r="A35">
            <v>34</v>
          </cell>
          <cell r="B35">
            <v>0</v>
          </cell>
        </row>
        <row r="36">
          <cell r="A36">
            <v>35</v>
          </cell>
          <cell r="B36">
            <v>0</v>
          </cell>
        </row>
        <row r="37">
          <cell r="A37">
            <v>36</v>
          </cell>
          <cell r="B37">
            <v>0</v>
          </cell>
        </row>
        <row r="38">
          <cell r="A38">
            <v>37</v>
          </cell>
          <cell r="B38">
            <v>0</v>
          </cell>
        </row>
        <row r="39">
          <cell r="A39">
            <v>38</v>
          </cell>
          <cell r="B39">
            <v>0</v>
          </cell>
        </row>
        <row r="40">
          <cell r="A40">
            <v>39</v>
          </cell>
          <cell r="B40">
            <v>0</v>
          </cell>
        </row>
        <row r="41">
          <cell r="A41">
            <v>40</v>
          </cell>
          <cell r="B41">
            <v>0</v>
          </cell>
        </row>
        <row r="42">
          <cell r="A42">
            <v>41</v>
          </cell>
          <cell r="B42">
            <v>0</v>
          </cell>
        </row>
        <row r="43">
          <cell r="A43">
            <v>42</v>
          </cell>
          <cell r="B43">
            <v>0</v>
          </cell>
        </row>
        <row r="44">
          <cell r="A44">
            <v>43</v>
          </cell>
          <cell r="B44">
            <v>0</v>
          </cell>
        </row>
        <row r="45">
          <cell r="A45">
            <v>44</v>
          </cell>
          <cell r="B45">
            <v>0</v>
          </cell>
        </row>
        <row r="46">
          <cell r="A46">
            <v>45</v>
          </cell>
          <cell r="B46">
            <v>0</v>
          </cell>
        </row>
        <row r="47">
          <cell r="A47">
            <v>46</v>
          </cell>
          <cell r="B47">
            <v>0</v>
          </cell>
        </row>
        <row r="48">
          <cell r="A48">
            <v>47</v>
          </cell>
          <cell r="B48">
            <v>0</v>
          </cell>
        </row>
        <row r="49">
          <cell r="A49">
            <v>48</v>
          </cell>
          <cell r="B49">
            <v>0</v>
          </cell>
        </row>
        <row r="50">
          <cell r="A50">
            <v>49</v>
          </cell>
          <cell r="B50">
            <v>0</v>
          </cell>
        </row>
        <row r="51">
          <cell r="A51">
            <v>50</v>
          </cell>
          <cell r="B51">
            <v>0</v>
          </cell>
        </row>
        <row r="52">
          <cell r="A52">
            <v>51</v>
          </cell>
          <cell r="B52">
            <v>0</v>
          </cell>
        </row>
        <row r="53">
          <cell r="A53">
            <v>52</v>
          </cell>
          <cell r="B53">
            <v>0</v>
          </cell>
        </row>
        <row r="54">
          <cell r="A54">
            <v>53</v>
          </cell>
          <cell r="B54">
            <v>0</v>
          </cell>
        </row>
        <row r="55">
          <cell r="A55">
            <v>54</v>
          </cell>
          <cell r="B55">
            <v>0</v>
          </cell>
        </row>
        <row r="56">
          <cell r="A56">
            <v>55</v>
          </cell>
          <cell r="B56">
            <v>0</v>
          </cell>
        </row>
        <row r="57">
          <cell r="A57">
            <v>56</v>
          </cell>
          <cell r="B57">
            <v>0</v>
          </cell>
        </row>
        <row r="58">
          <cell r="A58">
            <v>57</v>
          </cell>
          <cell r="B58">
            <v>0</v>
          </cell>
        </row>
        <row r="59">
          <cell r="A59">
            <v>58</v>
          </cell>
          <cell r="B59">
            <v>0</v>
          </cell>
        </row>
        <row r="60">
          <cell r="A60">
            <v>59</v>
          </cell>
          <cell r="B60">
            <v>0</v>
          </cell>
        </row>
        <row r="61">
          <cell r="A61">
            <v>60</v>
          </cell>
          <cell r="B61">
            <v>0</v>
          </cell>
        </row>
        <row r="62">
          <cell r="A62">
            <v>61</v>
          </cell>
          <cell r="B62">
            <v>0</v>
          </cell>
        </row>
        <row r="63">
          <cell r="A63">
            <v>62</v>
          </cell>
          <cell r="B63">
            <v>0</v>
          </cell>
        </row>
        <row r="64">
          <cell r="A64">
            <v>63</v>
          </cell>
          <cell r="B64">
            <v>0</v>
          </cell>
        </row>
        <row r="65">
          <cell r="A65">
            <v>64</v>
          </cell>
          <cell r="B65">
            <v>0</v>
          </cell>
        </row>
        <row r="66">
          <cell r="A66">
            <v>65</v>
          </cell>
          <cell r="B66">
            <v>0</v>
          </cell>
        </row>
        <row r="67">
          <cell r="A67">
            <v>66</v>
          </cell>
          <cell r="B67">
            <v>0</v>
          </cell>
        </row>
        <row r="68">
          <cell r="A68">
            <v>67</v>
          </cell>
          <cell r="B68">
            <v>0</v>
          </cell>
        </row>
        <row r="69">
          <cell r="A69">
            <v>68</v>
          </cell>
          <cell r="B69">
            <v>0</v>
          </cell>
        </row>
        <row r="70">
          <cell r="A70">
            <v>69</v>
          </cell>
          <cell r="B70">
            <v>0</v>
          </cell>
        </row>
        <row r="71">
          <cell r="A71">
            <v>70</v>
          </cell>
          <cell r="B71">
            <v>0</v>
          </cell>
        </row>
        <row r="72">
          <cell r="A72">
            <v>71</v>
          </cell>
          <cell r="B72">
            <v>0</v>
          </cell>
        </row>
        <row r="73">
          <cell r="A73">
            <v>72</v>
          </cell>
          <cell r="B73">
            <v>0</v>
          </cell>
        </row>
        <row r="74">
          <cell r="A74">
            <v>73</v>
          </cell>
          <cell r="B74">
            <v>0</v>
          </cell>
        </row>
        <row r="75">
          <cell r="A75">
            <v>74</v>
          </cell>
          <cell r="B75">
            <v>0</v>
          </cell>
        </row>
        <row r="76">
          <cell r="A76">
            <v>75</v>
          </cell>
          <cell r="B76">
            <v>0</v>
          </cell>
        </row>
        <row r="77">
          <cell r="A77">
            <v>76</v>
          </cell>
          <cell r="B77">
            <v>0</v>
          </cell>
        </row>
        <row r="78">
          <cell r="A78">
            <v>77</v>
          </cell>
          <cell r="B78">
            <v>0</v>
          </cell>
        </row>
        <row r="79">
          <cell r="A79">
            <v>78</v>
          </cell>
          <cell r="B79">
            <v>0</v>
          </cell>
        </row>
        <row r="80">
          <cell r="A80">
            <v>79</v>
          </cell>
          <cell r="B80">
            <v>0</v>
          </cell>
        </row>
        <row r="81">
          <cell r="A81">
            <v>80</v>
          </cell>
          <cell r="B81">
            <v>0</v>
          </cell>
        </row>
        <row r="82">
          <cell r="A82">
            <v>81</v>
          </cell>
          <cell r="B82">
            <v>0</v>
          </cell>
        </row>
        <row r="83">
          <cell r="A83">
            <v>82</v>
          </cell>
          <cell r="B83">
            <v>0</v>
          </cell>
        </row>
        <row r="84">
          <cell r="A84">
            <v>83</v>
          </cell>
          <cell r="B84">
            <v>0</v>
          </cell>
        </row>
        <row r="85">
          <cell r="A85">
            <v>84</v>
          </cell>
          <cell r="B85">
            <v>0</v>
          </cell>
        </row>
        <row r="86">
          <cell r="A86">
            <v>85</v>
          </cell>
          <cell r="B86">
            <v>0</v>
          </cell>
        </row>
        <row r="87">
          <cell r="A87">
            <v>86</v>
          </cell>
          <cell r="B87">
            <v>0</v>
          </cell>
        </row>
        <row r="88">
          <cell r="A88">
            <v>87</v>
          </cell>
          <cell r="B88">
            <v>0</v>
          </cell>
        </row>
        <row r="89">
          <cell r="A89">
            <v>88</v>
          </cell>
          <cell r="B89">
            <v>0</v>
          </cell>
        </row>
        <row r="90">
          <cell r="A90">
            <v>89</v>
          </cell>
          <cell r="B90">
            <v>0</v>
          </cell>
        </row>
        <row r="91">
          <cell r="A91">
            <v>90</v>
          </cell>
          <cell r="B91">
            <v>0</v>
          </cell>
        </row>
        <row r="92">
          <cell r="A92">
            <v>91</v>
          </cell>
          <cell r="B92">
            <v>0</v>
          </cell>
        </row>
        <row r="93">
          <cell r="A93">
            <v>92</v>
          </cell>
          <cell r="B93">
            <v>0</v>
          </cell>
        </row>
        <row r="94">
          <cell r="A94">
            <v>93</v>
          </cell>
          <cell r="B94">
            <v>0</v>
          </cell>
        </row>
        <row r="95">
          <cell r="A95">
            <v>94</v>
          </cell>
          <cell r="B95">
            <v>0</v>
          </cell>
        </row>
        <row r="96">
          <cell r="A96">
            <v>95</v>
          </cell>
          <cell r="B96">
            <v>0</v>
          </cell>
        </row>
        <row r="97">
          <cell r="A97">
            <v>96</v>
          </cell>
          <cell r="B97">
            <v>0</v>
          </cell>
        </row>
        <row r="98">
          <cell r="A98">
            <v>97</v>
          </cell>
          <cell r="B98">
            <v>0</v>
          </cell>
        </row>
        <row r="99">
          <cell r="A99">
            <v>98</v>
          </cell>
          <cell r="B99">
            <v>0</v>
          </cell>
        </row>
        <row r="100">
          <cell r="A100">
            <v>99</v>
          </cell>
          <cell r="B100">
            <v>0</v>
          </cell>
        </row>
        <row r="101">
          <cell r="A101">
            <v>100</v>
          </cell>
          <cell r="B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B2:BF69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8.75390625" style="1" customWidth="1"/>
    <col min="5" max="8" width="7.25390625" style="30" hidden="1" customWidth="1"/>
    <col min="9" max="21" width="7.25390625" style="30" customWidth="1"/>
    <col min="22" max="22" width="7.125" style="30" customWidth="1"/>
    <col min="23" max="24" width="7.25390625" style="30" hidden="1" customWidth="1"/>
    <col min="25" max="25" width="7.25390625" style="16" customWidth="1"/>
    <col min="26" max="26" width="6.375" style="18" customWidth="1"/>
    <col min="27" max="27" width="5.125" style="16" hidden="1" customWidth="1"/>
    <col min="28" max="28" width="7.25390625" style="18" hidden="1" customWidth="1"/>
    <col min="29" max="29" width="7.25390625" style="30" customWidth="1"/>
    <col min="30" max="30" width="7.25390625" style="20" customWidth="1"/>
    <col min="31" max="31" width="9.125" style="30" bestFit="1" customWidth="1"/>
    <col min="32" max="32" width="5.875" style="20" customWidth="1"/>
    <col min="33" max="42" width="5.75390625" style="49" hidden="1" customWidth="1"/>
    <col min="43" max="44" width="9.125" style="23" hidden="1" customWidth="1"/>
    <col min="45" max="54" width="5.75390625" style="49" hidden="1" customWidth="1"/>
    <col min="55" max="55" width="5.75390625" style="23" hidden="1" customWidth="1"/>
    <col min="56" max="56" width="6.625" style="43" hidden="1" customWidth="1"/>
    <col min="57" max="57" width="9.125" style="2" hidden="1" customWidth="1"/>
    <col min="58" max="16384" width="9.125" style="2" customWidth="1"/>
  </cols>
  <sheetData>
    <row r="1" ht="6" customHeight="1"/>
    <row r="2" spans="2:32" ht="23.25">
      <c r="B2" s="11" t="s">
        <v>11</v>
      </c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7"/>
      <c r="Z2" s="19"/>
      <c r="AA2" s="17"/>
      <c r="AB2" s="19"/>
      <c r="AC2" s="31"/>
      <c r="AD2" s="26"/>
      <c r="AE2" s="31"/>
      <c r="AF2" s="26"/>
    </row>
    <row r="3" spans="2:32" ht="23.25">
      <c r="B3" s="11" t="s">
        <v>36</v>
      </c>
      <c r="D3" s="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7"/>
      <c r="Z3" s="19"/>
      <c r="AA3" s="17"/>
      <c r="AB3" s="19"/>
      <c r="AC3" s="31"/>
      <c r="AD3" s="26"/>
      <c r="AE3" s="31"/>
      <c r="AF3" s="26"/>
    </row>
    <row r="4" spans="2:4" ht="18">
      <c r="B4" s="12" t="s">
        <v>12</v>
      </c>
      <c r="D4" s="41" t="s">
        <v>70</v>
      </c>
    </row>
    <row r="5" ht="6" customHeight="1"/>
    <row r="6" spans="2:32" ht="23.25">
      <c r="B6" s="12" t="s">
        <v>9</v>
      </c>
      <c r="D6" s="12" t="s">
        <v>71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17"/>
      <c r="Z6" s="19"/>
      <c r="AA6" s="17"/>
      <c r="AB6" s="19"/>
      <c r="AC6" s="31"/>
      <c r="AD6" s="26"/>
      <c r="AE6" s="31"/>
      <c r="AF6" s="26"/>
    </row>
    <row r="7" ht="12.75">
      <c r="B7" s="2"/>
    </row>
    <row r="8" spans="2:57" s="5" customFormat="1" ht="12.75" customHeight="1">
      <c r="B8" s="78" t="s">
        <v>6</v>
      </c>
      <c r="C8" s="79" t="s">
        <v>0</v>
      </c>
      <c r="D8" s="80" t="s">
        <v>10</v>
      </c>
      <c r="E8" s="73" t="s">
        <v>13</v>
      </c>
      <c r="F8" s="74"/>
      <c r="G8" s="75" t="s">
        <v>14</v>
      </c>
      <c r="H8" s="77"/>
      <c r="I8" s="73" t="s">
        <v>13</v>
      </c>
      <c r="J8" s="74"/>
      <c r="K8" s="75" t="s">
        <v>14</v>
      </c>
      <c r="L8" s="76"/>
      <c r="M8" s="73" t="s">
        <v>15</v>
      </c>
      <c r="N8" s="74"/>
      <c r="O8" s="75" t="s">
        <v>16</v>
      </c>
      <c r="P8" s="77"/>
      <c r="Q8" s="73" t="s">
        <v>17</v>
      </c>
      <c r="R8" s="74"/>
      <c r="S8" s="75" t="s">
        <v>18</v>
      </c>
      <c r="T8" s="76"/>
      <c r="U8" s="73" t="s">
        <v>19</v>
      </c>
      <c r="V8" s="74"/>
      <c r="W8" s="75" t="s">
        <v>20</v>
      </c>
      <c r="X8" s="76"/>
      <c r="Y8" s="69" t="s">
        <v>8</v>
      </c>
      <c r="Z8" s="70"/>
      <c r="AA8" s="69" t="s">
        <v>8</v>
      </c>
      <c r="AB8" s="70"/>
      <c r="AC8" s="71" t="s">
        <v>4</v>
      </c>
      <c r="AD8" s="72"/>
      <c r="AE8" s="67" t="s">
        <v>23</v>
      </c>
      <c r="AF8" s="27"/>
      <c r="AG8" s="48" t="s">
        <v>13</v>
      </c>
      <c r="AH8" s="48" t="s">
        <v>14</v>
      </c>
      <c r="AI8" s="48" t="s">
        <v>15</v>
      </c>
      <c r="AJ8" s="48" t="s">
        <v>16</v>
      </c>
      <c r="AK8" s="48" t="s">
        <v>17</v>
      </c>
      <c r="AL8" s="48" t="s">
        <v>18</v>
      </c>
      <c r="AM8" s="48" t="s">
        <v>19</v>
      </c>
      <c r="AN8" s="48" t="s">
        <v>20</v>
      </c>
      <c r="AO8" s="48" t="s">
        <v>24</v>
      </c>
      <c r="AP8" s="48" t="s">
        <v>25</v>
      </c>
      <c r="AQ8" s="47">
        <v>1</v>
      </c>
      <c r="AR8" s="47"/>
      <c r="AS8" s="48" t="s">
        <v>13</v>
      </c>
      <c r="AT8" s="48" t="s">
        <v>14</v>
      </c>
      <c r="AU8" s="48" t="s">
        <v>15</v>
      </c>
      <c r="AV8" s="48" t="s">
        <v>16</v>
      </c>
      <c r="AW8" s="48" t="s">
        <v>17</v>
      </c>
      <c r="AX8" s="48" t="s">
        <v>18</v>
      </c>
      <c r="AY8" s="48" t="s">
        <v>19</v>
      </c>
      <c r="AZ8" s="48" t="s">
        <v>20</v>
      </c>
      <c r="BA8" s="48" t="s">
        <v>24</v>
      </c>
      <c r="BB8" s="48" t="s">
        <v>25</v>
      </c>
      <c r="BC8" s="47">
        <v>2</v>
      </c>
      <c r="BD8" s="44" t="s">
        <v>28</v>
      </c>
      <c r="BE8" s="62" t="s">
        <v>28</v>
      </c>
    </row>
    <row r="9" spans="2:57" s="6" customFormat="1" ht="12.75">
      <c r="B9" s="78"/>
      <c r="C9" s="79"/>
      <c r="D9" s="80"/>
      <c r="E9" s="32" t="s">
        <v>21</v>
      </c>
      <c r="F9" s="32" t="s">
        <v>22</v>
      </c>
      <c r="G9" s="35" t="s">
        <v>21</v>
      </c>
      <c r="H9" s="35" t="s">
        <v>22</v>
      </c>
      <c r="I9" s="32" t="s">
        <v>21</v>
      </c>
      <c r="J9" s="32" t="s">
        <v>22</v>
      </c>
      <c r="K9" s="35" t="s">
        <v>21</v>
      </c>
      <c r="L9" s="35" t="s">
        <v>22</v>
      </c>
      <c r="M9" s="32" t="s">
        <v>21</v>
      </c>
      <c r="N9" s="32" t="s">
        <v>22</v>
      </c>
      <c r="O9" s="35" t="s">
        <v>21</v>
      </c>
      <c r="P9" s="35" t="s">
        <v>22</v>
      </c>
      <c r="Q9" s="32" t="s">
        <v>21</v>
      </c>
      <c r="R9" s="32" t="s">
        <v>22</v>
      </c>
      <c r="S9" s="35" t="s">
        <v>21</v>
      </c>
      <c r="T9" s="35" t="s">
        <v>22</v>
      </c>
      <c r="U9" s="32" t="s">
        <v>21</v>
      </c>
      <c r="V9" s="32" t="s">
        <v>22</v>
      </c>
      <c r="W9" s="35" t="s">
        <v>21</v>
      </c>
      <c r="X9" s="35" t="s">
        <v>22</v>
      </c>
      <c r="Y9" s="24" t="s">
        <v>21</v>
      </c>
      <c r="Z9" s="21" t="s">
        <v>22</v>
      </c>
      <c r="AA9" s="24" t="s">
        <v>21</v>
      </c>
      <c r="AB9" s="21" t="s">
        <v>22</v>
      </c>
      <c r="AC9" s="40" t="s">
        <v>21</v>
      </c>
      <c r="AD9" s="39" t="s">
        <v>22</v>
      </c>
      <c r="AE9" s="68"/>
      <c r="AF9" s="2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7" t="s">
        <v>7</v>
      </c>
      <c r="AR9" s="47" t="s">
        <v>26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7" t="s">
        <v>7</v>
      </c>
      <c r="BD9" s="44">
        <f>SUM(BD10:BD59)</f>
        <v>27</v>
      </c>
      <c r="BE9" s="62" t="s">
        <v>30</v>
      </c>
    </row>
    <row r="10" spans="2:58" s="8" customFormat="1" ht="12.75">
      <c r="B10" s="14">
        <v>1</v>
      </c>
      <c r="C10" s="15" t="s">
        <v>39</v>
      </c>
      <c r="D10" s="14" t="s">
        <v>40</v>
      </c>
      <c r="E10" s="33"/>
      <c r="F10" s="58">
        <f>IF(E10="",0,LOOKUP(E10,'[1]Bodování'!$A$2:$A$101,'[1]Bodování'!$B$2:$B$101))</f>
        <v>0</v>
      </c>
      <c r="G10" s="36"/>
      <c r="H10" s="59">
        <f>IF(G10="",0,LOOKUP(G10,'[1]Bodování'!$A$2:$A$101,'[1]Bodování'!$B$2:$B$101))</f>
        <v>0</v>
      </c>
      <c r="I10" s="33">
        <v>1</v>
      </c>
      <c r="J10" s="58">
        <v>20</v>
      </c>
      <c r="K10" s="36">
        <v>1</v>
      </c>
      <c r="L10" s="59">
        <v>20</v>
      </c>
      <c r="M10" s="33">
        <v>0</v>
      </c>
      <c r="N10" s="58"/>
      <c r="O10" s="36">
        <v>3</v>
      </c>
      <c r="P10" s="59">
        <f>IF(O10="",0,LOOKUP(O10,'[1]Bodování'!$A$2:$A$101,'[1]Bodování'!$B$2:$B$101))</f>
        <v>18</v>
      </c>
      <c r="Q10" s="33">
        <v>1</v>
      </c>
      <c r="R10" s="58">
        <f>IF(Q10="",0,LOOKUP(Q10,Bodování!$A$2:$A$101,Bodování!$B$2:$B$101))</f>
        <v>20</v>
      </c>
      <c r="S10" s="36">
        <v>1</v>
      </c>
      <c r="T10" s="59">
        <f>IF(S10="",0,LOOKUP(S10,Bodování!$A$2:$A$101,Bodování!$B$2:$B$101))</f>
        <v>20</v>
      </c>
      <c r="U10" s="33">
        <v>2</v>
      </c>
      <c r="V10" s="58">
        <f>IF(U10="",0,LOOKUP(U10,Bodování!$A$2:$A$101,Bodování!$B$2:$B$101))</f>
        <v>19</v>
      </c>
      <c r="W10" s="36"/>
      <c r="X10" s="59">
        <f>IF(W10="",0,LOOKUP(W10,Bodování!$A$2:$A$101,Bodování!$B$2:$B$101))</f>
        <v>0</v>
      </c>
      <c r="Y10" s="51">
        <f aca="true" t="shared" si="0" ref="Y10:Y41">IF(BE10&lt;7,0,AQ10)</f>
        <v>0</v>
      </c>
      <c r="Z10" s="51">
        <f>IF(Y10=0,0,LOOKUP(Y10,Bodování!$A$2:$A$101,Bodování!$B$2:$B$101))</f>
        <v>0</v>
      </c>
      <c r="AA10" s="51">
        <f aca="true" t="shared" si="1" ref="AA10:AA41">IF(BE10&lt;8,0,IF(AR10&gt;1,AQ10,BC10))</f>
        <v>0</v>
      </c>
      <c r="AB10" s="51">
        <f>IF(AA10=0,0,LOOKUP(AA10,Bodování!$A$2:$A$101,Bodování!$B$2:$B$101))</f>
        <v>0</v>
      </c>
      <c r="AC10" s="52">
        <f aca="true" t="shared" si="2" ref="AC10:AC41">IF(C10&gt;0,E10+G10+I10+K10+M10+O10+Q10+S10+U10+W10-Y10-AA10,"")</f>
        <v>9</v>
      </c>
      <c r="AD10" s="53">
        <f aca="true" t="shared" si="3" ref="AD10:AD41">IF(C10&gt;0,F10+H10+J10+L10+N10+P10+R10+T10+V10+X10-Z10-AB10,"")</f>
        <v>117</v>
      </c>
      <c r="AE10" s="37">
        <v>1</v>
      </c>
      <c r="AF10" s="18"/>
      <c r="AG10" s="50">
        <f aca="true" t="shared" si="4" ref="AG10:AG41">E10</f>
        <v>0</v>
      </c>
      <c r="AH10" s="50">
        <f aca="true" t="shared" si="5" ref="AH10:AH41">G10</f>
        <v>0</v>
      </c>
      <c r="AI10" s="50">
        <f aca="true" t="shared" si="6" ref="AI10:AI41">I10</f>
        <v>1</v>
      </c>
      <c r="AJ10" s="50">
        <f aca="true" t="shared" si="7" ref="AJ10:AJ41">K10</f>
        <v>1</v>
      </c>
      <c r="AK10" s="50">
        <f aca="true" t="shared" si="8" ref="AK10:AK41">M10</f>
        <v>0</v>
      </c>
      <c r="AL10" s="50">
        <f aca="true" t="shared" si="9" ref="AL10:AL41">O10</f>
        <v>3</v>
      </c>
      <c r="AM10" s="50">
        <f aca="true" t="shared" si="10" ref="AM10:AM41">Q10</f>
        <v>1</v>
      </c>
      <c r="AN10" s="50">
        <f aca="true" t="shared" si="11" ref="AN10:AN41">S10</f>
        <v>1</v>
      </c>
      <c r="AO10" s="50">
        <f aca="true" t="shared" si="12" ref="AO10:AO41">U10</f>
        <v>2</v>
      </c>
      <c r="AP10" s="50">
        <f aca="true" t="shared" si="13" ref="AP10:AP41">W10</f>
        <v>0</v>
      </c>
      <c r="AQ10" s="42">
        <f aca="true" t="shared" si="14" ref="AQ10:AQ41">MAX(AG10:AP10)</f>
        <v>3</v>
      </c>
      <c r="AR10" s="42">
        <f aca="true" t="shared" si="15" ref="AR10:AR41">COUNTIF(AG10:AP10,AQ10)</f>
        <v>1</v>
      </c>
      <c r="AS10" s="50">
        <f aca="true" t="shared" si="16" ref="AS10:AS41">IF(AQ10=AG10,0,AG10)</f>
        <v>0</v>
      </c>
      <c r="AT10" s="50">
        <f aca="true" t="shared" si="17" ref="AT10:AT41">IF(AQ10=AH10,0,AH10)</f>
        <v>0</v>
      </c>
      <c r="AU10" s="50">
        <f aca="true" t="shared" si="18" ref="AU10:AU41">IF(AQ10=AI10,0,AI10)</f>
        <v>1</v>
      </c>
      <c r="AV10" s="50">
        <f aca="true" t="shared" si="19" ref="AV10:AV41">IF(AQ10=AJ10,0,AJ10)</f>
        <v>1</v>
      </c>
      <c r="AW10" s="50">
        <f aca="true" t="shared" si="20" ref="AW10:AW41">IF(AQ10=AK10,0,AK10)</f>
        <v>0</v>
      </c>
      <c r="AX10" s="50">
        <f aca="true" t="shared" si="21" ref="AX10:AX41">IF(AQ10=AL10,0,AL10)</f>
        <v>0</v>
      </c>
      <c r="AY10" s="50">
        <f aca="true" t="shared" si="22" ref="AY10:AY41">IF(AQ10=AM10,0,AM10)</f>
        <v>1</v>
      </c>
      <c r="AZ10" s="50">
        <f aca="true" t="shared" si="23" ref="AZ10:AZ41">IF(AQ10=AN10,0,AN10)</f>
        <v>1</v>
      </c>
      <c r="BA10" s="50">
        <f aca="true" t="shared" si="24" ref="BA10:BA41">IF(AQ10=AO10,0,AO10)</f>
        <v>2</v>
      </c>
      <c r="BB10" s="50">
        <f aca="true" t="shared" si="25" ref="BB10:BB41">IF(AQ10=AP10,0,AP10)</f>
        <v>0</v>
      </c>
      <c r="BC10" s="42">
        <f aca="true" t="shared" si="26" ref="BC10:BC41">MAX(AS10:BB10)</f>
        <v>2</v>
      </c>
      <c r="BD10" s="45">
        <f aca="true" t="shared" si="27" ref="BD10:BD41">IF(C10="",0,1)</f>
        <v>1</v>
      </c>
      <c r="BE10" s="60">
        <f aca="true" t="shared" si="28" ref="BE10:BE41">10-(COUNTIF(AG10:AP10,0))</f>
        <v>6</v>
      </c>
      <c r="BF10" s="60"/>
    </row>
    <row r="11" spans="2:58" s="8" customFormat="1" ht="12.75">
      <c r="B11" s="14">
        <v>2</v>
      </c>
      <c r="C11" s="15" t="s">
        <v>37</v>
      </c>
      <c r="D11" s="14" t="s">
        <v>31</v>
      </c>
      <c r="E11" s="33"/>
      <c r="F11" s="58">
        <f>IF(E11="",0,LOOKUP(E11,'[1]Bodování'!$A$2:$A$101,'[1]Bodování'!$B$2:$B$101))</f>
        <v>0</v>
      </c>
      <c r="G11" s="36"/>
      <c r="H11" s="59">
        <f>IF(G11="",0,LOOKUP(G11,'[1]Bodování'!$A$2:$A$101,'[1]Bodování'!$B$2:$B$101))</f>
        <v>0</v>
      </c>
      <c r="I11" s="33">
        <v>2</v>
      </c>
      <c r="J11" s="58">
        <v>19</v>
      </c>
      <c r="K11" s="36">
        <v>2</v>
      </c>
      <c r="L11" s="59">
        <v>19</v>
      </c>
      <c r="M11" s="33">
        <v>1</v>
      </c>
      <c r="N11" s="58">
        <v>20</v>
      </c>
      <c r="O11" s="36">
        <v>2</v>
      </c>
      <c r="P11" s="59">
        <f>IF(O11="",0,LOOKUP(O11,'[1]Bodování'!$A$2:$A$101,'[1]Bodování'!$B$2:$B$101))</f>
        <v>19</v>
      </c>
      <c r="Q11" s="33">
        <v>2</v>
      </c>
      <c r="R11" s="58">
        <f>IF(Q11="",0,LOOKUP(Q11,Bodování!$A$2:$A$101,Bodování!$B$2:$B$101))</f>
        <v>19</v>
      </c>
      <c r="S11" s="36">
        <v>0</v>
      </c>
      <c r="T11" s="59"/>
      <c r="U11" s="33">
        <v>1</v>
      </c>
      <c r="V11" s="58">
        <f>IF(U11="",0,LOOKUP(U11,Bodování!$A$2:$A$101,Bodování!$B$2:$B$101))</f>
        <v>20</v>
      </c>
      <c r="W11" s="36"/>
      <c r="X11" s="59">
        <f>IF(W11="",0,LOOKUP(W11,Bodování!$A$2:$A$101,Bodování!$B$2:$B$101))</f>
        <v>0</v>
      </c>
      <c r="Y11" s="51">
        <f t="shared" si="0"/>
        <v>0</v>
      </c>
      <c r="Z11" s="51">
        <f>IF(Y11=0,0,LOOKUP(Y11,Bodování!$A$2:$A$101,Bodování!$B$2:$B$101))</f>
        <v>0</v>
      </c>
      <c r="AA11" s="51">
        <f t="shared" si="1"/>
        <v>0</v>
      </c>
      <c r="AB11" s="51">
        <f>IF(AA11=0,0,LOOKUP(AA11,Bodování!$A$2:$A$101,Bodování!$B$2:$B$101))</f>
        <v>0</v>
      </c>
      <c r="AC11" s="52">
        <f t="shared" si="2"/>
        <v>10</v>
      </c>
      <c r="AD11" s="53">
        <f t="shared" si="3"/>
        <v>116</v>
      </c>
      <c r="AE11" s="37">
        <v>2</v>
      </c>
      <c r="AF11" s="18"/>
      <c r="AG11" s="50">
        <f t="shared" si="4"/>
        <v>0</v>
      </c>
      <c r="AH11" s="50">
        <f t="shared" si="5"/>
        <v>0</v>
      </c>
      <c r="AI11" s="50">
        <f t="shared" si="6"/>
        <v>2</v>
      </c>
      <c r="AJ11" s="50">
        <f t="shared" si="7"/>
        <v>2</v>
      </c>
      <c r="AK11" s="50">
        <f t="shared" si="8"/>
        <v>1</v>
      </c>
      <c r="AL11" s="50">
        <f t="shared" si="9"/>
        <v>2</v>
      </c>
      <c r="AM11" s="50">
        <f t="shared" si="10"/>
        <v>2</v>
      </c>
      <c r="AN11" s="50">
        <f t="shared" si="11"/>
        <v>0</v>
      </c>
      <c r="AO11" s="50">
        <f t="shared" si="12"/>
        <v>1</v>
      </c>
      <c r="AP11" s="50">
        <f t="shared" si="13"/>
        <v>0</v>
      </c>
      <c r="AQ11" s="42">
        <f t="shared" si="14"/>
        <v>2</v>
      </c>
      <c r="AR11" s="42">
        <f t="shared" si="15"/>
        <v>4</v>
      </c>
      <c r="AS11" s="50">
        <f t="shared" si="16"/>
        <v>0</v>
      </c>
      <c r="AT11" s="50">
        <f t="shared" si="17"/>
        <v>0</v>
      </c>
      <c r="AU11" s="50">
        <f t="shared" si="18"/>
        <v>0</v>
      </c>
      <c r="AV11" s="50">
        <f t="shared" si="19"/>
        <v>0</v>
      </c>
      <c r="AW11" s="50">
        <f t="shared" si="20"/>
        <v>1</v>
      </c>
      <c r="AX11" s="50">
        <f t="shared" si="21"/>
        <v>0</v>
      </c>
      <c r="AY11" s="50">
        <f t="shared" si="22"/>
        <v>0</v>
      </c>
      <c r="AZ11" s="50">
        <f t="shared" si="23"/>
        <v>0</v>
      </c>
      <c r="BA11" s="50">
        <f t="shared" si="24"/>
        <v>1</v>
      </c>
      <c r="BB11" s="50">
        <f t="shared" si="25"/>
        <v>0</v>
      </c>
      <c r="BC11" s="42">
        <f t="shared" si="26"/>
        <v>1</v>
      </c>
      <c r="BD11" s="45">
        <f t="shared" si="27"/>
        <v>1</v>
      </c>
      <c r="BE11" s="60">
        <f t="shared" si="28"/>
        <v>6</v>
      </c>
      <c r="BF11" s="60"/>
    </row>
    <row r="12" spans="2:58" s="8" customFormat="1" ht="12.75">
      <c r="B12" s="14">
        <v>4</v>
      </c>
      <c r="C12" s="15" t="s">
        <v>38</v>
      </c>
      <c r="D12" s="14" t="s">
        <v>33</v>
      </c>
      <c r="E12" s="33"/>
      <c r="F12" s="58">
        <f>IF(E12="",0,LOOKUP(E12,'[1]Bodování'!$A$2:$A$101,'[1]Bodování'!$B$2:$B$101))</f>
        <v>0</v>
      </c>
      <c r="G12" s="36"/>
      <c r="H12" s="59">
        <f>IF(G12="",0,LOOKUP(G12,'[1]Bodování'!$A$2:$A$101,'[1]Bodování'!$B$2:$B$101))</f>
        <v>0</v>
      </c>
      <c r="I12" s="33">
        <v>4</v>
      </c>
      <c r="J12" s="58">
        <v>17</v>
      </c>
      <c r="K12" s="36">
        <v>7</v>
      </c>
      <c r="L12" s="59">
        <v>14</v>
      </c>
      <c r="M12" s="33">
        <v>5</v>
      </c>
      <c r="N12" s="58">
        <f>IF(M12="",0,LOOKUP(M12,'[1]Bodování'!$A$2:$A$101,'[1]Bodování'!$B$2:$B$101))</f>
        <v>16</v>
      </c>
      <c r="O12" s="36">
        <v>6</v>
      </c>
      <c r="P12" s="59">
        <f>IF(O12="",0,LOOKUP(O12,'[1]Bodování'!$A$2:$A$101,'[1]Bodování'!$B$2:$B$101))</f>
        <v>15</v>
      </c>
      <c r="Q12" s="33">
        <v>7</v>
      </c>
      <c r="R12" s="58">
        <f>IF(Q12="",0,LOOKUP(Q12,Bodování!$A$2:$A$101,Bodování!$B$2:$B$101))</f>
        <v>14</v>
      </c>
      <c r="S12" s="36">
        <v>4</v>
      </c>
      <c r="T12" s="59">
        <f>IF(S12="",0,LOOKUP(S12,Bodování!$A$2:$A$101,Bodování!$B$2:$B$101))</f>
        <v>17</v>
      </c>
      <c r="U12" s="33">
        <v>7</v>
      </c>
      <c r="V12" s="58">
        <f>IF(U12="",0,LOOKUP(U12,Bodování!$A$2:$A$101,Bodování!$B$2:$B$101))</f>
        <v>14</v>
      </c>
      <c r="W12" s="36"/>
      <c r="X12" s="59">
        <f>IF(W12="",0,LOOKUP(W12,Bodování!$A$2:$A$101,Bodování!$B$2:$B$101))</f>
        <v>0</v>
      </c>
      <c r="Y12" s="51">
        <f t="shared" si="0"/>
        <v>7</v>
      </c>
      <c r="Z12" s="51">
        <f>IF(Y12=0,0,LOOKUP(Y12,Bodování!$A$2:$A$101,Bodování!$B$2:$B$101))</f>
        <v>14</v>
      </c>
      <c r="AA12" s="51">
        <f t="shared" si="1"/>
        <v>0</v>
      </c>
      <c r="AB12" s="51">
        <f>IF(AA12=0,0,LOOKUP(AA12,Bodování!$A$2:$A$101,Bodování!$B$2:$B$101))</f>
        <v>0</v>
      </c>
      <c r="AC12" s="52">
        <f t="shared" si="2"/>
        <v>33</v>
      </c>
      <c r="AD12" s="53">
        <f t="shared" si="3"/>
        <v>93</v>
      </c>
      <c r="AE12" s="37">
        <v>3</v>
      </c>
      <c r="AF12" s="18"/>
      <c r="AG12" s="50">
        <f t="shared" si="4"/>
        <v>0</v>
      </c>
      <c r="AH12" s="50">
        <f t="shared" si="5"/>
        <v>0</v>
      </c>
      <c r="AI12" s="50">
        <f t="shared" si="6"/>
        <v>4</v>
      </c>
      <c r="AJ12" s="50">
        <f t="shared" si="7"/>
        <v>7</v>
      </c>
      <c r="AK12" s="50">
        <f t="shared" si="8"/>
        <v>5</v>
      </c>
      <c r="AL12" s="50">
        <f t="shared" si="9"/>
        <v>6</v>
      </c>
      <c r="AM12" s="50">
        <f t="shared" si="10"/>
        <v>7</v>
      </c>
      <c r="AN12" s="50">
        <f t="shared" si="11"/>
        <v>4</v>
      </c>
      <c r="AO12" s="50">
        <f t="shared" si="12"/>
        <v>7</v>
      </c>
      <c r="AP12" s="50">
        <f t="shared" si="13"/>
        <v>0</v>
      </c>
      <c r="AQ12" s="42">
        <f t="shared" si="14"/>
        <v>7</v>
      </c>
      <c r="AR12" s="42">
        <f t="shared" si="15"/>
        <v>3</v>
      </c>
      <c r="AS12" s="50">
        <f t="shared" si="16"/>
        <v>0</v>
      </c>
      <c r="AT12" s="50">
        <f t="shared" si="17"/>
        <v>0</v>
      </c>
      <c r="AU12" s="50">
        <f t="shared" si="18"/>
        <v>4</v>
      </c>
      <c r="AV12" s="50">
        <f t="shared" si="19"/>
        <v>0</v>
      </c>
      <c r="AW12" s="50">
        <f t="shared" si="20"/>
        <v>5</v>
      </c>
      <c r="AX12" s="50">
        <f t="shared" si="21"/>
        <v>6</v>
      </c>
      <c r="AY12" s="50">
        <f t="shared" si="22"/>
        <v>0</v>
      </c>
      <c r="AZ12" s="50">
        <f t="shared" si="23"/>
        <v>4</v>
      </c>
      <c r="BA12" s="50">
        <f t="shared" si="24"/>
        <v>0</v>
      </c>
      <c r="BB12" s="50">
        <f t="shared" si="25"/>
        <v>0</v>
      </c>
      <c r="BC12" s="42">
        <f t="shared" si="26"/>
        <v>6</v>
      </c>
      <c r="BD12" s="45">
        <f t="shared" si="27"/>
        <v>1</v>
      </c>
      <c r="BE12" s="60">
        <f t="shared" si="28"/>
        <v>7</v>
      </c>
      <c r="BF12" s="60"/>
    </row>
    <row r="13" spans="2:58" s="8" customFormat="1" ht="12.75">
      <c r="B13" s="14">
        <v>22</v>
      </c>
      <c r="C13" s="15" t="s">
        <v>47</v>
      </c>
      <c r="D13" s="14" t="s">
        <v>48</v>
      </c>
      <c r="E13" s="33"/>
      <c r="F13" s="58">
        <f>IF(E13="",0,LOOKUP(E13,'[1]Bodování'!$A$2:$A$101,'[1]Bodování'!$B$2:$B$101))</f>
        <v>0</v>
      </c>
      <c r="G13" s="36"/>
      <c r="H13" s="59">
        <f>IF(G13="",0,LOOKUP(G13,'[1]Bodování'!$A$2:$A$101,'[1]Bodování'!$B$2:$B$101))</f>
        <v>0</v>
      </c>
      <c r="I13" s="33">
        <v>0</v>
      </c>
      <c r="J13" s="58"/>
      <c r="K13" s="36">
        <v>10</v>
      </c>
      <c r="L13" s="59">
        <v>11</v>
      </c>
      <c r="M13" s="33">
        <v>6</v>
      </c>
      <c r="N13" s="58">
        <f>IF(M13="",0,LOOKUP(M13,'[1]Bodování'!$A$2:$A$101,'[1]Bodování'!$B$2:$B$101))</f>
        <v>15</v>
      </c>
      <c r="O13" s="36">
        <v>7</v>
      </c>
      <c r="P13" s="59">
        <f>IF(O13="",0,LOOKUP(O13,'[1]Bodování'!$A$2:$A$101,'[1]Bodování'!$B$2:$B$101))</f>
        <v>14</v>
      </c>
      <c r="Q13" s="33">
        <v>5</v>
      </c>
      <c r="R13" s="58">
        <f>IF(Q13="",0,LOOKUP(Q13,Bodování!$A$2:$A$101,Bodování!$B$2:$B$101))</f>
        <v>16</v>
      </c>
      <c r="S13" s="36">
        <v>3</v>
      </c>
      <c r="T13" s="59">
        <f>IF(S13="",0,LOOKUP(S13,Bodování!$A$2:$A$101,Bodování!$B$2:$B$101))</f>
        <v>18</v>
      </c>
      <c r="U13" s="33">
        <v>6</v>
      </c>
      <c r="V13" s="58">
        <f>IF(U13="",0,LOOKUP(U13,Bodování!$A$2:$A$101,Bodování!$B$2:$B$101))</f>
        <v>15</v>
      </c>
      <c r="W13" s="36"/>
      <c r="X13" s="59">
        <f>IF(W13="",0,LOOKUP(W13,Bodování!$A$2:$A$101,Bodování!$B$2:$B$101))</f>
        <v>0</v>
      </c>
      <c r="Y13" s="51">
        <f t="shared" si="0"/>
        <v>0</v>
      </c>
      <c r="Z13" s="51">
        <f>IF(Y13=0,0,LOOKUP(Y13,Bodování!$A$2:$A$101,Bodování!$B$2:$B$101))</f>
        <v>0</v>
      </c>
      <c r="AA13" s="51">
        <f t="shared" si="1"/>
        <v>0</v>
      </c>
      <c r="AB13" s="51">
        <f>IF(AA13=0,0,LOOKUP(AA13,Bodování!$A$2:$A$101,Bodování!$B$2:$B$101))</f>
        <v>0</v>
      </c>
      <c r="AC13" s="52">
        <f t="shared" si="2"/>
        <v>37</v>
      </c>
      <c r="AD13" s="53">
        <f t="shared" si="3"/>
        <v>89</v>
      </c>
      <c r="AE13" s="37">
        <v>4</v>
      </c>
      <c r="AF13" s="18"/>
      <c r="AG13" s="50">
        <f t="shared" si="4"/>
        <v>0</v>
      </c>
      <c r="AH13" s="50">
        <f t="shared" si="5"/>
        <v>0</v>
      </c>
      <c r="AI13" s="50">
        <f t="shared" si="6"/>
        <v>0</v>
      </c>
      <c r="AJ13" s="50">
        <f t="shared" si="7"/>
        <v>10</v>
      </c>
      <c r="AK13" s="50">
        <f t="shared" si="8"/>
        <v>6</v>
      </c>
      <c r="AL13" s="50">
        <f t="shared" si="9"/>
        <v>7</v>
      </c>
      <c r="AM13" s="50">
        <f t="shared" si="10"/>
        <v>5</v>
      </c>
      <c r="AN13" s="50">
        <f t="shared" si="11"/>
        <v>3</v>
      </c>
      <c r="AO13" s="50">
        <f t="shared" si="12"/>
        <v>6</v>
      </c>
      <c r="AP13" s="50">
        <f t="shared" si="13"/>
        <v>0</v>
      </c>
      <c r="AQ13" s="42">
        <f t="shared" si="14"/>
        <v>10</v>
      </c>
      <c r="AR13" s="42">
        <f t="shared" si="15"/>
        <v>1</v>
      </c>
      <c r="AS13" s="50">
        <f t="shared" si="16"/>
        <v>0</v>
      </c>
      <c r="AT13" s="50">
        <f t="shared" si="17"/>
        <v>0</v>
      </c>
      <c r="AU13" s="50">
        <f t="shared" si="18"/>
        <v>0</v>
      </c>
      <c r="AV13" s="50">
        <f t="shared" si="19"/>
        <v>0</v>
      </c>
      <c r="AW13" s="50">
        <f t="shared" si="20"/>
        <v>6</v>
      </c>
      <c r="AX13" s="50">
        <f t="shared" si="21"/>
        <v>7</v>
      </c>
      <c r="AY13" s="50">
        <f t="shared" si="22"/>
        <v>5</v>
      </c>
      <c r="AZ13" s="50">
        <f t="shared" si="23"/>
        <v>3</v>
      </c>
      <c r="BA13" s="50">
        <f t="shared" si="24"/>
        <v>6</v>
      </c>
      <c r="BB13" s="50">
        <f t="shared" si="25"/>
        <v>0</v>
      </c>
      <c r="BC13" s="42">
        <f t="shared" si="26"/>
        <v>7</v>
      </c>
      <c r="BD13" s="45">
        <f t="shared" si="27"/>
        <v>1</v>
      </c>
      <c r="BE13" s="60">
        <f t="shared" si="28"/>
        <v>6</v>
      </c>
      <c r="BF13" s="60"/>
    </row>
    <row r="14" spans="2:58" s="8" customFormat="1" ht="12.75">
      <c r="B14" s="14">
        <v>3</v>
      </c>
      <c r="C14" s="15" t="s">
        <v>41</v>
      </c>
      <c r="D14" s="14" t="s">
        <v>33</v>
      </c>
      <c r="E14" s="33"/>
      <c r="F14" s="58">
        <f>IF(E14="",0,LOOKUP(E14,'[1]Bodování'!$A$2:$A$101,'[1]Bodování'!$B$2:$B$101))</f>
        <v>0</v>
      </c>
      <c r="G14" s="36"/>
      <c r="H14" s="59">
        <f>IF(G14="",0,LOOKUP(G14,'[1]Bodování'!$A$2:$A$101,'[1]Bodování'!$B$2:$B$101))</f>
        <v>0</v>
      </c>
      <c r="I14" s="33">
        <v>3</v>
      </c>
      <c r="J14" s="58">
        <v>18</v>
      </c>
      <c r="K14" s="36">
        <v>5</v>
      </c>
      <c r="L14" s="59">
        <v>16</v>
      </c>
      <c r="M14" s="33">
        <v>3</v>
      </c>
      <c r="N14" s="58">
        <f>IF(M14="",0,LOOKUP(M14,'[1]Bodování'!$A$2:$A$101,'[1]Bodování'!$B$2:$B$101))</f>
        <v>18</v>
      </c>
      <c r="O14" s="36">
        <v>0</v>
      </c>
      <c r="P14" s="59">
        <v>0</v>
      </c>
      <c r="Q14" s="33">
        <v>4</v>
      </c>
      <c r="R14" s="58">
        <f>IF(Q14="",0,LOOKUP(Q14,Bodování!$A$2:$A$101,Bodování!$B$2:$B$101))</f>
        <v>17</v>
      </c>
      <c r="S14" s="36">
        <v>0</v>
      </c>
      <c r="T14" s="59"/>
      <c r="U14" s="33">
        <v>4</v>
      </c>
      <c r="V14" s="58">
        <f>IF(U14="",0,LOOKUP(U14,Bodování!$A$2:$A$101,Bodování!$B$2:$B$101))</f>
        <v>17</v>
      </c>
      <c r="W14" s="36"/>
      <c r="X14" s="59">
        <f>IF(W14="",0,LOOKUP(W14,Bodování!$A$2:$A$101,Bodování!$B$2:$B$101))</f>
        <v>0</v>
      </c>
      <c r="Y14" s="51">
        <f t="shared" si="0"/>
        <v>0</v>
      </c>
      <c r="Z14" s="51">
        <f>IF(Y14=0,0,LOOKUP(Y14,Bodování!$A$2:$A$101,Bodování!$B$2:$B$101))</f>
        <v>0</v>
      </c>
      <c r="AA14" s="51">
        <f t="shared" si="1"/>
        <v>0</v>
      </c>
      <c r="AB14" s="51">
        <f>IF(AA14=0,0,LOOKUP(AA14,Bodování!$A$2:$A$101,Bodování!$B$2:$B$101))</f>
        <v>0</v>
      </c>
      <c r="AC14" s="52">
        <f t="shared" si="2"/>
        <v>19</v>
      </c>
      <c r="AD14" s="53">
        <f t="shared" si="3"/>
        <v>86</v>
      </c>
      <c r="AE14" s="37">
        <v>5</v>
      </c>
      <c r="AF14" s="18"/>
      <c r="AG14" s="50">
        <f t="shared" si="4"/>
        <v>0</v>
      </c>
      <c r="AH14" s="50">
        <f t="shared" si="5"/>
        <v>0</v>
      </c>
      <c r="AI14" s="50">
        <f t="shared" si="6"/>
        <v>3</v>
      </c>
      <c r="AJ14" s="50">
        <f t="shared" si="7"/>
        <v>5</v>
      </c>
      <c r="AK14" s="50">
        <f t="shared" si="8"/>
        <v>3</v>
      </c>
      <c r="AL14" s="50">
        <f t="shared" si="9"/>
        <v>0</v>
      </c>
      <c r="AM14" s="50">
        <f t="shared" si="10"/>
        <v>4</v>
      </c>
      <c r="AN14" s="50">
        <f t="shared" si="11"/>
        <v>0</v>
      </c>
      <c r="AO14" s="50">
        <f t="shared" si="12"/>
        <v>4</v>
      </c>
      <c r="AP14" s="50">
        <f t="shared" si="13"/>
        <v>0</v>
      </c>
      <c r="AQ14" s="42">
        <f t="shared" si="14"/>
        <v>5</v>
      </c>
      <c r="AR14" s="42">
        <f t="shared" si="15"/>
        <v>1</v>
      </c>
      <c r="AS14" s="50">
        <f t="shared" si="16"/>
        <v>0</v>
      </c>
      <c r="AT14" s="50">
        <f t="shared" si="17"/>
        <v>0</v>
      </c>
      <c r="AU14" s="50">
        <f t="shared" si="18"/>
        <v>3</v>
      </c>
      <c r="AV14" s="50">
        <f t="shared" si="19"/>
        <v>0</v>
      </c>
      <c r="AW14" s="50">
        <f t="shared" si="20"/>
        <v>3</v>
      </c>
      <c r="AX14" s="50">
        <f t="shared" si="21"/>
        <v>0</v>
      </c>
      <c r="AY14" s="50">
        <f t="shared" si="22"/>
        <v>4</v>
      </c>
      <c r="AZ14" s="50">
        <f t="shared" si="23"/>
        <v>0</v>
      </c>
      <c r="BA14" s="50">
        <f t="shared" si="24"/>
        <v>4</v>
      </c>
      <c r="BB14" s="50">
        <f t="shared" si="25"/>
        <v>0</v>
      </c>
      <c r="BC14" s="42">
        <f t="shared" si="26"/>
        <v>4</v>
      </c>
      <c r="BD14" s="45">
        <f t="shared" si="27"/>
        <v>1</v>
      </c>
      <c r="BE14" s="60">
        <f t="shared" si="28"/>
        <v>5</v>
      </c>
      <c r="BF14" s="60"/>
    </row>
    <row r="15" spans="2:58" s="8" customFormat="1" ht="12.75">
      <c r="B15" s="14">
        <v>19</v>
      </c>
      <c r="C15" s="15" t="s">
        <v>42</v>
      </c>
      <c r="D15" s="14" t="s">
        <v>43</v>
      </c>
      <c r="E15" s="33"/>
      <c r="F15" s="58">
        <f>IF(E15="",0,LOOKUP(E15,'[1]Bodování'!$A$2:$A$101,'[1]Bodování'!$B$2:$B$101))</f>
        <v>0</v>
      </c>
      <c r="G15" s="36"/>
      <c r="H15" s="59">
        <f>IF(G15="",0,LOOKUP(G15,'[1]Bodování'!$A$2:$A$101,'[1]Bodování'!$B$2:$B$101))</f>
        <v>0</v>
      </c>
      <c r="I15" s="33">
        <v>0</v>
      </c>
      <c r="J15" s="58"/>
      <c r="K15" s="36">
        <v>3</v>
      </c>
      <c r="L15" s="59">
        <v>18</v>
      </c>
      <c r="M15" s="33">
        <v>4</v>
      </c>
      <c r="N15" s="58">
        <f>IF(M15="",0,LOOKUP(M15,'[1]Bodování'!$A$2:$A$101,'[1]Bodování'!$B$2:$B$101))</f>
        <v>17</v>
      </c>
      <c r="O15" s="36">
        <v>4</v>
      </c>
      <c r="P15" s="59">
        <f>IF(O15="",0,LOOKUP(O15,'[1]Bodování'!$A$2:$A$101,'[1]Bodování'!$B$2:$B$101))</f>
        <v>17</v>
      </c>
      <c r="Q15" s="33">
        <v>6</v>
      </c>
      <c r="R15" s="58">
        <f>IF(Q15="",0,LOOKUP(Q15,Bodování!$A$2:$A$101,Bodování!$B$2:$B$101))</f>
        <v>15</v>
      </c>
      <c r="S15" s="36">
        <v>0</v>
      </c>
      <c r="T15" s="59"/>
      <c r="U15" s="33">
        <v>5</v>
      </c>
      <c r="V15" s="58">
        <f>IF(U15="",0,LOOKUP(U15,Bodování!$A$2:$A$101,Bodování!$B$2:$B$101))</f>
        <v>16</v>
      </c>
      <c r="W15" s="36"/>
      <c r="X15" s="59">
        <f>IF(W15="",0,LOOKUP(W15,Bodování!$A$2:$A$101,Bodování!$B$2:$B$101))</f>
        <v>0</v>
      </c>
      <c r="Y15" s="51">
        <f t="shared" si="0"/>
        <v>0</v>
      </c>
      <c r="Z15" s="51">
        <f>IF(Y15=0,0,LOOKUP(Y15,Bodování!$A$2:$A$101,Bodování!$B$2:$B$101))</f>
        <v>0</v>
      </c>
      <c r="AA15" s="51">
        <f t="shared" si="1"/>
        <v>0</v>
      </c>
      <c r="AB15" s="51">
        <f>IF(AA15=0,0,LOOKUP(AA15,Bodování!$A$2:$A$101,Bodování!$B$2:$B$101))</f>
        <v>0</v>
      </c>
      <c r="AC15" s="52">
        <f t="shared" si="2"/>
        <v>22</v>
      </c>
      <c r="AD15" s="53">
        <f t="shared" si="3"/>
        <v>83</v>
      </c>
      <c r="AE15" s="37">
        <v>6</v>
      </c>
      <c r="AF15" s="18"/>
      <c r="AG15" s="50">
        <f t="shared" si="4"/>
        <v>0</v>
      </c>
      <c r="AH15" s="50">
        <f t="shared" si="5"/>
        <v>0</v>
      </c>
      <c r="AI15" s="50">
        <f t="shared" si="6"/>
        <v>0</v>
      </c>
      <c r="AJ15" s="50">
        <f t="shared" si="7"/>
        <v>3</v>
      </c>
      <c r="AK15" s="50">
        <f t="shared" si="8"/>
        <v>4</v>
      </c>
      <c r="AL15" s="50">
        <f t="shared" si="9"/>
        <v>4</v>
      </c>
      <c r="AM15" s="50">
        <f t="shared" si="10"/>
        <v>6</v>
      </c>
      <c r="AN15" s="50">
        <f t="shared" si="11"/>
        <v>0</v>
      </c>
      <c r="AO15" s="50">
        <f t="shared" si="12"/>
        <v>5</v>
      </c>
      <c r="AP15" s="50">
        <f t="shared" si="13"/>
        <v>0</v>
      </c>
      <c r="AQ15" s="42">
        <f t="shared" si="14"/>
        <v>6</v>
      </c>
      <c r="AR15" s="42">
        <f t="shared" si="15"/>
        <v>1</v>
      </c>
      <c r="AS15" s="50">
        <f t="shared" si="16"/>
        <v>0</v>
      </c>
      <c r="AT15" s="50">
        <f t="shared" si="17"/>
        <v>0</v>
      </c>
      <c r="AU15" s="50">
        <f t="shared" si="18"/>
        <v>0</v>
      </c>
      <c r="AV15" s="50">
        <f t="shared" si="19"/>
        <v>3</v>
      </c>
      <c r="AW15" s="50">
        <f t="shared" si="20"/>
        <v>4</v>
      </c>
      <c r="AX15" s="50">
        <f t="shared" si="21"/>
        <v>4</v>
      </c>
      <c r="AY15" s="50">
        <f t="shared" si="22"/>
        <v>0</v>
      </c>
      <c r="AZ15" s="50">
        <f t="shared" si="23"/>
        <v>0</v>
      </c>
      <c r="BA15" s="50">
        <f t="shared" si="24"/>
        <v>5</v>
      </c>
      <c r="BB15" s="50">
        <f t="shared" si="25"/>
        <v>0</v>
      </c>
      <c r="BC15" s="42">
        <f t="shared" si="26"/>
        <v>5</v>
      </c>
      <c r="BD15" s="45">
        <f t="shared" si="27"/>
        <v>1</v>
      </c>
      <c r="BE15" s="60">
        <f t="shared" si="28"/>
        <v>5</v>
      </c>
      <c r="BF15" s="60"/>
    </row>
    <row r="16" spans="2:58" s="8" customFormat="1" ht="12.75">
      <c r="B16" s="14">
        <v>9</v>
      </c>
      <c r="C16" s="15" t="s">
        <v>44</v>
      </c>
      <c r="D16" s="14" t="s">
        <v>43</v>
      </c>
      <c r="E16" s="33"/>
      <c r="F16" s="58">
        <f>IF(E16="",0,LOOKUP(E16,'[1]Bodování'!$A$2:$A$101,'[1]Bodování'!$B$2:$B$101))</f>
        <v>0</v>
      </c>
      <c r="G16" s="36"/>
      <c r="H16" s="59">
        <f>IF(G16="",0,LOOKUP(G16,'[1]Bodování'!$A$2:$A$101,'[1]Bodování'!$B$2:$B$101))</f>
        <v>0</v>
      </c>
      <c r="I16" s="33">
        <v>9</v>
      </c>
      <c r="J16" s="58">
        <v>12</v>
      </c>
      <c r="K16" s="36">
        <v>12</v>
      </c>
      <c r="L16" s="59">
        <v>9</v>
      </c>
      <c r="M16" s="33">
        <v>7</v>
      </c>
      <c r="N16" s="58">
        <f>IF(M16="",0,LOOKUP(M16,'[1]Bodování'!$A$2:$A$101,'[1]Bodování'!$B$2:$B$101))</f>
        <v>14</v>
      </c>
      <c r="O16" s="36">
        <v>5</v>
      </c>
      <c r="P16" s="59">
        <f>IF(O16="",0,LOOKUP(O16,'[1]Bodování'!$A$2:$A$101,'[1]Bodování'!$B$2:$B$101))</f>
        <v>16</v>
      </c>
      <c r="Q16" s="33">
        <v>9</v>
      </c>
      <c r="R16" s="58">
        <f>IF(Q16="",0,LOOKUP(Q16,Bodování!$A$2:$A$101,Bodování!$B$2:$B$101))</f>
        <v>12</v>
      </c>
      <c r="S16" s="36">
        <v>0</v>
      </c>
      <c r="T16" s="59"/>
      <c r="U16" s="33">
        <v>8</v>
      </c>
      <c r="V16" s="58">
        <f>IF(U16="",0,LOOKUP(U16,Bodování!$A$2:$A$101,Bodování!$B$2:$B$101))</f>
        <v>13</v>
      </c>
      <c r="W16" s="36"/>
      <c r="X16" s="59">
        <f>IF(W16="",0,LOOKUP(W16,Bodování!$A$2:$A$101,Bodování!$B$2:$B$101))</f>
        <v>0</v>
      </c>
      <c r="Y16" s="51">
        <f t="shared" si="0"/>
        <v>0</v>
      </c>
      <c r="Z16" s="51">
        <f>IF(Y16=0,0,LOOKUP(Y16,Bodování!$A$2:$A$101,Bodování!$B$2:$B$101))</f>
        <v>0</v>
      </c>
      <c r="AA16" s="51">
        <f t="shared" si="1"/>
        <v>0</v>
      </c>
      <c r="AB16" s="51">
        <f>IF(AA16=0,0,LOOKUP(AA16,Bodování!$A$2:$A$101,Bodování!$B$2:$B$101))</f>
        <v>0</v>
      </c>
      <c r="AC16" s="52">
        <f t="shared" si="2"/>
        <v>50</v>
      </c>
      <c r="AD16" s="53">
        <f t="shared" si="3"/>
        <v>76</v>
      </c>
      <c r="AE16" s="37">
        <v>7</v>
      </c>
      <c r="AF16" s="18"/>
      <c r="AG16" s="50">
        <f t="shared" si="4"/>
        <v>0</v>
      </c>
      <c r="AH16" s="50">
        <f t="shared" si="5"/>
        <v>0</v>
      </c>
      <c r="AI16" s="50">
        <f t="shared" si="6"/>
        <v>9</v>
      </c>
      <c r="AJ16" s="50">
        <f t="shared" si="7"/>
        <v>12</v>
      </c>
      <c r="AK16" s="50">
        <f t="shared" si="8"/>
        <v>7</v>
      </c>
      <c r="AL16" s="50">
        <f t="shared" si="9"/>
        <v>5</v>
      </c>
      <c r="AM16" s="50">
        <f t="shared" si="10"/>
        <v>9</v>
      </c>
      <c r="AN16" s="50">
        <f t="shared" si="11"/>
        <v>0</v>
      </c>
      <c r="AO16" s="50">
        <f t="shared" si="12"/>
        <v>8</v>
      </c>
      <c r="AP16" s="50">
        <f t="shared" si="13"/>
        <v>0</v>
      </c>
      <c r="AQ16" s="42">
        <f t="shared" si="14"/>
        <v>12</v>
      </c>
      <c r="AR16" s="42">
        <f t="shared" si="15"/>
        <v>1</v>
      </c>
      <c r="AS16" s="50">
        <f t="shared" si="16"/>
        <v>0</v>
      </c>
      <c r="AT16" s="50">
        <f t="shared" si="17"/>
        <v>0</v>
      </c>
      <c r="AU16" s="50">
        <f t="shared" si="18"/>
        <v>9</v>
      </c>
      <c r="AV16" s="50">
        <f t="shared" si="19"/>
        <v>0</v>
      </c>
      <c r="AW16" s="50">
        <f t="shared" si="20"/>
        <v>7</v>
      </c>
      <c r="AX16" s="50">
        <f t="shared" si="21"/>
        <v>5</v>
      </c>
      <c r="AY16" s="50">
        <f t="shared" si="22"/>
        <v>9</v>
      </c>
      <c r="AZ16" s="50">
        <f t="shared" si="23"/>
        <v>0</v>
      </c>
      <c r="BA16" s="50">
        <f t="shared" si="24"/>
        <v>8</v>
      </c>
      <c r="BB16" s="50">
        <f t="shared" si="25"/>
        <v>0</v>
      </c>
      <c r="BC16" s="42">
        <f t="shared" si="26"/>
        <v>9</v>
      </c>
      <c r="BD16" s="45">
        <f t="shared" si="27"/>
        <v>1</v>
      </c>
      <c r="BE16" s="60">
        <f t="shared" si="28"/>
        <v>6</v>
      </c>
      <c r="BF16" s="60"/>
    </row>
    <row r="17" spans="2:58" s="8" customFormat="1" ht="12.75">
      <c r="B17" s="14">
        <v>26</v>
      </c>
      <c r="C17" s="15" t="s">
        <v>45</v>
      </c>
      <c r="D17" s="14" t="s">
        <v>46</v>
      </c>
      <c r="E17" s="33"/>
      <c r="F17" s="58">
        <f>IF(E17="",0,LOOKUP(E17,'[1]Bodování'!$A$2:$A$101,'[1]Bodování'!$B$2:$B$101))</f>
        <v>0</v>
      </c>
      <c r="G17" s="36"/>
      <c r="H17" s="59">
        <f>IF(G17="",0,LOOKUP(G17,'[1]Bodování'!$A$2:$A$101,'[1]Bodování'!$B$2:$B$101))</f>
        <v>0</v>
      </c>
      <c r="I17" s="33">
        <v>0</v>
      </c>
      <c r="J17" s="58">
        <v>0</v>
      </c>
      <c r="K17" s="36">
        <v>0</v>
      </c>
      <c r="L17" s="59">
        <v>0</v>
      </c>
      <c r="M17" s="33">
        <v>2</v>
      </c>
      <c r="N17" s="58">
        <f>IF(M17="",0,LOOKUP(M17,'[1]Bodování'!$A$2:$A$101,'[1]Bodování'!$B$2:$B$101))</f>
        <v>19</v>
      </c>
      <c r="O17" s="36">
        <v>1</v>
      </c>
      <c r="P17" s="59">
        <f>IF(O17="",0,LOOKUP(O17,'[1]Bodování'!$A$2:$A$101,'[1]Bodování'!$B$2:$B$101))</f>
        <v>20</v>
      </c>
      <c r="Q17" s="33">
        <v>3</v>
      </c>
      <c r="R17" s="58">
        <f>IF(Q17="",0,LOOKUP(Q17,Bodování!$A$2:$A$101,Bodování!$B$2:$B$101))</f>
        <v>18</v>
      </c>
      <c r="S17" s="36">
        <v>0</v>
      </c>
      <c r="T17" s="59"/>
      <c r="U17" s="33">
        <v>3</v>
      </c>
      <c r="V17" s="58">
        <f>IF(U17="",0,LOOKUP(U17,Bodování!$A$2:$A$101,Bodování!$B$2:$B$101))</f>
        <v>18</v>
      </c>
      <c r="W17" s="36"/>
      <c r="X17" s="59">
        <f>IF(W17="",0,LOOKUP(W17,Bodování!$A$2:$A$101,Bodování!$B$2:$B$101))</f>
        <v>0</v>
      </c>
      <c r="Y17" s="51">
        <f t="shared" si="0"/>
        <v>0</v>
      </c>
      <c r="Z17" s="51">
        <f>IF(Y17=0,0,LOOKUP(Y17,Bodování!$A$2:$A$101,Bodování!$B$2:$B$101))</f>
        <v>0</v>
      </c>
      <c r="AA17" s="51">
        <f t="shared" si="1"/>
        <v>0</v>
      </c>
      <c r="AB17" s="51">
        <f>IF(AA17=0,0,LOOKUP(AA17,Bodování!$A$2:$A$101,Bodování!$B$2:$B$101))</f>
        <v>0</v>
      </c>
      <c r="AC17" s="52">
        <f t="shared" si="2"/>
        <v>9</v>
      </c>
      <c r="AD17" s="53">
        <f t="shared" si="3"/>
        <v>75</v>
      </c>
      <c r="AE17" s="37">
        <v>8</v>
      </c>
      <c r="AF17" s="18"/>
      <c r="AG17" s="50">
        <f t="shared" si="4"/>
        <v>0</v>
      </c>
      <c r="AH17" s="50">
        <f t="shared" si="5"/>
        <v>0</v>
      </c>
      <c r="AI17" s="50">
        <f t="shared" si="6"/>
        <v>0</v>
      </c>
      <c r="AJ17" s="50">
        <f t="shared" si="7"/>
        <v>0</v>
      </c>
      <c r="AK17" s="50">
        <f t="shared" si="8"/>
        <v>2</v>
      </c>
      <c r="AL17" s="50">
        <f t="shared" si="9"/>
        <v>1</v>
      </c>
      <c r="AM17" s="50">
        <f t="shared" si="10"/>
        <v>3</v>
      </c>
      <c r="AN17" s="50">
        <f t="shared" si="11"/>
        <v>0</v>
      </c>
      <c r="AO17" s="50">
        <f t="shared" si="12"/>
        <v>3</v>
      </c>
      <c r="AP17" s="50">
        <f t="shared" si="13"/>
        <v>0</v>
      </c>
      <c r="AQ17" s="42">
        <f t="shared" si="14"/>
        <v>3</v>
      </c>
      <c r="AR17" s="42">
        <f t="shared" si="15"/>
        <v>2</v>
      </c>
      <c r="AS17" s="50">
        <f t="shared" si="16"/>
        <v>0</v>
      </c>
      <c r="AT17" s="50">
        <f t="shared" si="17"/>
        <v>0</v>
      </c>
      <c r="AU17" s="50">
        <f t="shared" si="18"/>
        <v>0</v>
      </c>
      <c r="AV17" s="50">
        <f t="shared" si="19"/>
        <v>0</v>
      </c>
      <c r="AW17" s="50">
        <f t="shared" si="20"/>
        <v>2</v>
      </c>
      <c r="AX17" s="50">
        <f t="shared" si="21"/>
        <v>1</v>
      </c>
      <c r="AY17" s="50">
        <f t="shared" si="22"/>
        <v>0</v>
      </c>
      <c r="AZ17" s="50">
        <f t="shared" si="23"/>
        <v>0</v>
      </c>
      <c r="BA17" s="50">
        <f t="shared" si="24"/>
        <v>0</v>
      </c>
      <c r="BB17" s="50">
        <f t="shared" si="25"/>
        <v>0</v>
      </c>
      <c r="BC17" s="42">
        <f t="shared" si="26"/>
        <v>2</v>
      </c>
      <c r="BD17" s="45">
        <f t="shared" si="27"/>
        <v>1</v>
      </c>
      <c r="BE17" s="60">
        <f t="shared" si="28"/>
        <v>4</v>
      </c>
      <c r="BF17" s="60"/>
    </row>
    <row r="18" spans="2:58" s="8" customFormat="1" ht="12.75">
      <c r="B18" s="14">
        <v>5</v>
      </c>
      <c r="C18" s="15" t="s">
        <v>51</v>
      </c>
      <c r="D18" s="14" t="s">
        <v>43</v>
      </c>
      <c r="E18" s="33"/>
      <c r="F18" s="58">
        <f>IF(E18="",0,LOOKUP(E18,'[1]Bodování'!$A$2:$A$101,'[1]Bodování'!$B$2:$B$101))</f>
        <v>0</v>
      </c>
      <c r="G18" s="36"/>
      <c r="H18" s="59">
        <f>IF(G18="",0,LOOKUP(G18,'[1]Bodování'!$A$2:$A$101,'[1]Bodování'!$B$2:$B$101))</f>
        <v>0</v>
      </c>
      <c r="I18" s="33">
        <v>5</v>
      </c>
      <c r="J18" s="58">
        <v>16</v>
      </c>
      <c r="K18" s="36">
        <v>11</v>
      </c>
      <c r="L18" s="59">
        <v>10</v>
      </c>
      <c r="M18" s="33">
        <v>16</v>
      </c>
      <c r="N18" s="58">
        <f>IF(M18="",0,LOOKUP(M18,'[1]Bodování'!$A$2:$A$101,'[1]Bodování'!$B$2:$B$101))</f>
        <v>5</v>
      </c>
      <c r="O18" s="36">
        <v>0</v>
      </c>
      <c r="P18" s="59">
        <v>0</v>
      </c>
      <c r="Q18" s="33">
        <v>10</v>
      </c>
      <c r="R18" s="58">
        <f>IF(Q18="",0,LOOKUP(Q18,Bodování!$A$2:$A$101,Bodování!$B$2:$B$101))</f>
        <v>11</v>
      </c>
      <c r="S18" s="36">
        <v>6</v>
      </c>
      <c r="T18" s="59">
        <f>IF(S18="",0,LOOKUP(S18,Bodování!$A$2:$A$101,Bodování!$B$2:$B$101))</f>
        <v>15</v>
      </c>
      <c r="U18" s="33">
        <v>10</v>
      </c>
      <c r="V18" s="58">
        <f>IF(U18="",0,LOOKUP(U18,Bodování!$A$2:$A$101,Bodování!$B$2:$B$101))</f>
        <v>11</v>
      </c>
      <c r="W18" s="36"/>
      <c r="X18" s="59">
        <f>IF(W18="",0,LOOKUP(W18,Bodování!$A$2:$A$101,Bodování!$B$2:$B$101))</f>
        <v>0</v>
      </c>
      <c r="Y18" s="51">
        <f t="shared" si="0"/>
        <v>0</v>
      </c>
      <c r="Z18" s="51">
        <f>IF(Y18=0,0,LOOKUP(Y18,Bodování!$A$2:$A$101,Bodování!$B$2:$B$101))</f>
        <v>0</v>
      </c>
      <c r="AA18" s="51">
        <f t="shared" si="1"/>
        <v>0</v>
      </c>
      <c r="AB18" s="51">
        <f>IF(AA18=0,0,LOOKUP(AA18,Bodování!$A$2:$A$101,Bodování!$B$2:$B$101))</f>
        <v>0</v>
      </c>
      <c r="AC18" s="52">
        <f t="shared" si="2"/>
        <v>58</v>
      </c>
      <c r="AD18" s="53">
        <f t="shared" si="3"/>
        <v>68</v>
      </c>
      <c r="AE18" s="37">
        <v>9</v>
      </c>
      <c r="AF18" s="18"/>
      <c r="AG18" s="50">
        <f t="shared" si="4"/>
        <v>0</v>
      </c>
      <c r="AH18" s="50">
        <f t="shared" si="5"/>
        <v>0</v>
      </c>
      <c r="AI18" s="50">
        <f t="shared" si="6"/>
        <v>5</v>
      </c>
      <c r="AJ18" s="50">
        <f t="shared" si="7"/>
        <v>11</v>
      </c>
      <c r="AK18" s="50">
        <f t="shared" si="8"/>
        <v>16</v>
      </c>
      <c r="AL18" s="50">
        <f t="shared" si="9"/>
        <v>0</v>
      </c>
      <c r="AM18" s="50">
        <f t="shared" si="10"/>
        <v>10</v>
      </c>
      <c r="AN18" s="50">
        <f t="shared" si="11"/>
        <v>6</v>
      </c>
      <c r="AO18" s="50">
        <f t="shared" si="12"/>
        <v>10</v>
      </c>
      <c r="AP18" s="50">
        <f t="shared" si="13"/>
        <v>0</v>
      </c>
      <c r="AQ18" s="42">
        <f t="shared" si="14"/>
        <v>16</v>
      </c>
      <c r="AR18" s="42">
        <f t="shared" si="15"/>
        <v>1</v>
      </c>
      <c r="AS18" s="50">
        <f t="shared" si="16"/>
        <v>0</v>
      </c>
      <c r="AT18" s="50">
        <f t="shared" si="17"/>
        <v>0</v>
      </c>
      <c r="AU18" s="50">
        <f t="shared" si="18"/>
        <v>5</v>
      </c>
      <c r="AV18" s="50">
        <f t="shared" si="19"/>
        <v>11</v>
      </c>
      <c r="AW18" s="50">
        <f t="shared" si="20"/>
        <v>0</v>
      </c>
      <c r="AX18" s="50">
        <f t="shared" si="21"/>
        <v>0</v>
      </c>
      <c r="AY18" s="50">
        <f t="shared" si="22"/>
        <v>10</v>
      </c>
      <c r="AZ18" s="50">
        <f t="shared" si="23"/>
        <v>6</v>
      </c>
      <c r="BA18" s="50">
        <f t="shared" si="24"/>
        <v>10</v>
      </c>
      <c r="BB18" s="50">
        <f t="shared" si="25"/>
        <v>0</v>
      </c>
      <c r="BC18" s="42">
        <f t="shared" si="26"/>
        <v>11</v>
      </c>
      <c r="BD18" s="45">
        <f t="shared" si="27"/>
        <v>1</v>
      </c>
      <c r="BE18" s="60">
        <f t="shared" si="28"/>
        <v>6</v>
      </c>
      <c r="BF18" s="60"/>
    </row>
    <row r="19" spans="2:58" s="8" customFormat="1" ht="12.75">
      <c r="B19" s="14">
        <v>15</v>
      </c>
      <c r="C19" s="15" t="s">
        <v>52</v>
      </c>
      <c r="D19" s="14" t="s">
        <v>33</v>
      </c>
      <c r="E19" s="33"/>
      <c r="F19" s="58">
        <f>IF(E19="",0,LOOKUP(E19,'[1]Bodování'!$A$2:$A$101,'[1]Bodování'!$B$2:$B$101))</f>
        <v>0</v>
      </c>
      <c r="G19" s="36"/>
      <c r="H19" s="59">
        <f>IF(G19="",0,LOOKUP(G19,'[1]Bodování'!$A$2:$A$101,'[1]Bodování'!$B$2:$B$101))</f>
        <v>0</v>
      </c>
      <c r="I19" s="33">
        <v>15</v>
      </c>
      <c r="J19" s="58">
        <v>6</v>
      </c>
      <c r="K19" s="36">
        <v>0</v>
      </c>
      <c r="L19" s="59"/>
      <c r="M19" s="33">
        <v>8</v>
      </c>
      <c r="N19" s="58">
        <f>IF(M19="",0,LOOKUP(M19,'[1]Bodování'!$A$2:$A$101,'[1]Bodování'!$B$2:$B$101))</f>
        <v>13</v>
      </c>
      <c r="O19" s="36">
        <v>8</v>
      </c>
      <c r="P19" s="59">
        <f>IF(O19="",0,LOOKUP(O19,'[1]Bodování'!$A$2:$A$101,'[1]Bodování'!$B$2:$B$101))</f>
        <v>13</v>
      </c>
      <c r="Q19" s="33">
        <v>8</v>
      </c>
      <c r="R19" s="58">
        <f>IF(Q19="",0,LOOKUP(Q19,Bodování!$A$2:$A$101,Bodování!$B$2:$B$101))</f>
        <v>13</v>
      </c>
      <c r="S19" s="36">
        <v>5</v>
      </c>
      <c r="T19" s="59">
        <f>IF(S19="",0,LOOKUP(S19,Bodování!$A$2:$A$101,Bodování!$B$2:$B$101))</f>
        <v>16</v>
      </c>
      <c r="U19" s="33">
        <v>0</v>
      </c>
      <c r="V19" s="58"/>
      <c r="W19" s="36"/>
      <c r="X19" s="59">
        <f>IF(W19="",0,LOOKUP(W19,Bodování!$A$2:$A$101,Bodování!$B$2:$B$101))</f>
        <v>0</v>
      </c>
      <c r="Y19" s="51">
        <f t="shared" si="0"/>
        <v>0</v>
      </c>
      <c r="Z19" s="51">
        <f>IF(Y19=0,0,LOOKUP(Y19,Bodování!$A$2:$A$101,Bodování!$B$2:$B$101))</f>
        <v>0</v>
      </c>
      <c r="AA19" s="51">
        <f t="shared" si="1"/>
        <v>0</v>
      </c>
      <c r="AB19" s="51">
        <f>IF(AA19=0,0,LOOKUP(AA19,Bodování!$A$2:$A$101,Bodování!$B$2:$B$101))</f>
        <v>0</v>
      </c>
      <c r="AC19" s="52">
        <f t="shared" si="2"/>
        <v>44</v>
      </c>
      <c r="AD19" s="53">
        <f t="shared" si="3"/>
        <v>61</v>
      </c>
      <c r="AE19" s="37">
        <v>10</v>
      </c>
      <c r="AF19" s="18"/>
      <c r="AG19" s="50">
        <f t="shared" si="4"/>
        <v>0</v>
      </c>
      <c r="AH19" s="50">
        <f t="shared" si="5"/>
        <v>0</v>
      </c>
      <c r="AI19" s="50">
        <f t="shared" si="6"/>
        <v>15</v>
      </c>
      <c r="AJ19" s="50">
        <f t="shared" si="7"/>
        <v>0</v>
      </c>
      <c r="AK19" s="50">
        <f t="shared" si="8"/>
        <v>8</v>
      </c>
      <c r="AL19" s="50">
        <f t="shared" si="9"/>
        <v>8</v>
      </c>
      <c r="AM19" s="50">
        <f t="shared" si="10"/>
        <v>8</v>
      </c>
      <c r="AN19" s="50">
        <f t="shared" si="11"/>
        <v>5</v>
      </c>
      <c r="AO19" s="50">
        <f t="shared" si="12"/>
        <v>0</v>
      </c>
      <c r="AP19" s="50">
        <f t="shared" si="13"/>
        <v>0</v>
      </c>
      <c r="AQ19" s="42">
        <f t="shared" si="14"/>
        <v>15</v>
      </c>
      <c r="AR19" s="42">
        <f t="shared" si="15"/>
        <v>1</v>
      </c>
      <c r="AS19" s="50">
        <f t="shared" si="16"/>
        <v>0</v>
      </c>
      <c r="AT19" s="50">
        <f t="shared" si="17"/>
        <v>0</v>
      </c>
      <c r="AU19" s="50">
        <f t="shared" si="18"/>
        <v>0</v>
      </c>
      <c r="AV19" s="50">
        <f t="shared" si="19"/>
        <v>0</v>
      </c>
      <c r="AW19" s="50">
        <f t="shared" si="20"/>
        <v>8</v>
      </c>
      <c r="AX19" s="50">
        <f t="shared" si="21"/>
        <v>8</v>
      </c>
      <c r="AY19" s="50">
        <f t="shared" si="22"/>
        <v>8</v>
      </c>
      <c r="AZ19" s="50">
        <f t="shared" si="23"/>
        <v>5</v>
      </c>
      <c r="BA19" s="50">
        <f t="shared" si="24"/>
        <v>0</v>
      </c>
      <c r="BB19" s="50">
        <f t="shared" si="25"/>
        <v>0</v>
      </c>
      <c r="BC19" s="42">
        <f t="shared" si="26"/>
        <v>8</v>
      </c>
      <c r="BD19" s="45">
        <f t="shared" si="27"/>
        <v>1</v>
      </c>
      <c r="BE19" s="60">
        <f t="shared" si="28"/>
        <v>5</v>
      </c>
      <c r="BF19" s="60"/>
    </row>
    <row r="20" spans="2:58" s="8" customFormat="1" ht="12.75">
      <c r="B20" s="14">
        <v>18</v>
      </c>
      <c r="C20" s="15" t="s">
        <v>57</v>
      </c>
      <c r="D20" s="14" t="s">
        <v>43</v>
      </c>
      <c r="E20" s="33"/>
      <c r="F20" s="58">
        <f>IF(E20="",0,LOOKUP(E20,'[1]Bodování'!$A$2:$A$101,'[1]Bodování'!$B$2:$B$101))</f>
        <v>0</v>
      </c>
      <c r="G20" s="36"/>
      <c r="H20" s="59">
        <f>IF(G20="",0,LOOKUP(G20,'[1]Bodování'!$A$2:$A$101,'[1]Bodování'!$B$2:$B$101))</f>
        <v>0</v>
      </c>
      <c r="I20" s="33">
        <v>18</v>
      </c>
      <c r="J20" s="58">
        <v>3</v>
      </c>
      <c r="K20" s="36">
        <v>16</v>
      </c>
      <c r="L20" s="59">
        <v>5</v>
      </c>
      <c r="M20" s="33">
        <v>10</v>
      </c>
      <c r="N20" s="58">
        <f>IF(M20="",0,LOOKUP(M20,'[1]Bodování'!$A$2:$A$101,'[1]Bodování'!$B$2:$B$101))</f>
        <v>11</v>
      </c>
      <c r="O20" s="36">
        <v>12</v>
      </c>
      <c r="P20" s="59">
        <f>IF(O20="",0,LOOKUP(O20,'[1]Bodování'!$A$2:$A$101,'[1]Bodování'!$B$2:$B$101))</f>
        <v>9</v>
      </c>
      <c r="Q20" s="33">
        <v>12</v>
      </c>
      <c r="R20" s="58">
        <f>IF(Q20="",0,LOOKUP(Q20,Bodování!$A$2:$A$101,Bodování!$B$2:$B$101))</f>
        <v>9</v>
      </c>
      <c r="S20" s="36">
        <v>9</v>
      </c>
      <c r="T20" s="59">
        <f>IF(S20="",0,LOOKUP(S20,Bodování!$A$2:$A$101,Bodování!$B$2:$B$101))</f>
        <v>12</v>
      </c>
      <c r="U20" s="33">
        <v>9</v>
      </c>
      <c r="V20" s="58">
        <f>IF(U20="",0,LOOKUP(U20,Bodování!$A$2:$A$101,Bodování!$B$2:$B$101))</f>
        <v>12</v>
      </c>
      <c r="W20" s="36"/>
      <c r="X20" s="59">
        <f>IF(W20="",0,LOOKUP(W20,Bodování!$A$2:$A$101,Bodování!$B$2:$B$101))</f>
        <v>0</v>
      </c>
      <c r="Y20" s="51">
        <f t="shared" si="0"/>
        <v>18</v>
      </c>
      <c r="Z20" s="51">
        <f>IF(Y20=0,0,LOOKUP(Y20,Bodování!$A$2:$A$101,Bodování!$B$2:$B$101))</f>
        <v>3</v>
      </c>
      <c r="AA20" s="51">
        <f t="shared" si="1"/>
        <v>0</v>
      </c>
      <c r="AB20" s="51">
        <f>IF(AA20=0,0,LOOKUP(AA20,Bodování!$A$2:$A$101,Bodování!$B$2:$B$101))</f>
        <v>0</v>
      </c>
      <c r="AC20" s="52">
        <f t="shared" si="2"/>
        <v>68</v>
      </c>
      <c r="AD20" s="53">
        <f t="shared" si="3"/>
        <v>58</v>
      </c>
      <c r="AE20" s="37">
        <v>11</v>
      </c>
      <c r="AF20" s="18"/>
      <c r="AG20" s="50">
        <f t="shared" si="4"/>
        <v>0</v>
      </c>
      <c r="AH20" s="50">
        <f t="shared" si="5"/>
        <v>0</v>
      </c>
      <c r="AI20" s="50">
        <f t="shared" si="6"/>
        <v>18</v>
      </c>
      <c r="AJ20" s="50">
        <f t="shared" si="7"/>
        <v>16</v>
      </c>
      <c r="AK20" s="50">
        <f t="shared" si="8"/>
        <v>10</v>
      </c>
      <c r="AL20" s="50">
        <f t="shared" si="9"/>
        <v>12</v>
      </c>
      <c r="AM20" s="50">
        <f t="shared" si="10"/>
        <v>12</v>
      </c>
      <c r="AN20" s="50">
        <f t="shared" si="11"/>
        <v>9</v>
      </c>
      <c r="AO20" s="50">
        <f t="shared" si="12"/>
        <v>9</v>
      </c>
      <c r="AP20" s="50">
        <f t="shared" si="13"/>
        <v>0</v>
      </c>
      <c r="AQ20" s="42">
        <f t="shared" si="14"/>
        <v>18</v>
      </c>
      <c r="AR20" s="42">
        <f t="shared" si="15"/>
        <v>1</v>
      </c>
      <c r="AS20" s="50">
        <f t="shared" si="16"/>
        <v>0</v>
      </c>
      <c r="AT20" s="50">
        <f t="shared" si="17"/>
        <v>0</v>
      </c>
      <c r="AU20" s="50">
        <f t="shared" si="18"/>
        <v>0</v>
      </c>
      <c r="AV20" s="50">
        <f t="shared" si="19"/>
        <v>16</v>
      </c>
      <c r="AW20" s="50">
        <f t="shared" si="20"/>
        <v>10</v>
      </c>
      <c r="AX20" s="50">
        <f t="shared" si="21"/>
        <v>12</v>
      </c>
      <c r="AY20" s="50">
        <f t="shared" si="22"/>
        <v>12</v>
      </c>
      <c r="AZ20" s="50">
        <f t="shared" si="23"/>
        <v>9</v>
      </c>
      <c r="BA20" s="50">
        <f t="shared" si="24"/>
        <v>9</v>
      </c>
      <c r="BB20" s="50">
        <f t="shared" si="25"/>
        <v>0</v>
      </c>
      <c r="BC20" s="42">
        <f t="shared" si="26"/>
        <v>16</v>
      </c>
      <c r="BD20" s="45">
        <f t="shared" si="27"/>
        <v>1</v>
      </c>
      <c r="BE20" s="60">
        <f t="shared" si="28"/>
        <v>7</v>
      </c>
      <c r="BF20" s="60"/>
    </row>
    <row r="21" spans="2:58" s="8" customFormat="1" ht="12.75">
      <c r="B21" s="14">
        <v>14</v>
      </c>
      <c r="C21" s="15" t="s">
        <v>92</v>
      </c>
      <c r="D21" s="14" t="s">
        <v>54</v>
      </c>
      <c r="E21" s="33"/>
      <c r="F21" s="58">
        <f>IF(E21="",0,LOOKUP(E21,'[1]Bodování'!$A$2:$A$101,'[1]Bodování'!$B$2:$B$101))</f>
        <v>0</v>
      </c>
      <c r="G21" s="36"/>
      <c r="H21" s="59">
        <f>IF(G21="",0,LOOKUP(G21,'[1]Bodování'!$A$2:$A$101,'[1]Bodování'!$B$2:$B$101))</f>
        <v>0</v>
      </c>
      <c r="I21" s="33">
        <v>14</v>
      </c>
      <c r="J21" s="58">
        <v>7</v>
      </c>
      <c r="K21" s="36">
        <v>17</v>
      </c>
      <c r="L21" s="59">
        <v>4</v>
      </c>
      <c r="M21" s="33">
        <v>13</v>
      </c>
      <c r="N21" s="58">
        <f>IF(M21="",0,LOOKUP(M21,'[1]Bodování'!$A$2:$A$101,'[1]Bodování'!$B$2:$B$101))</f>
        <v>8</v>
      </c>
      <c r="O21" s="36">
        <v>10</v>
      </c>
      <c r="P21" s="59">
        <f>IF(O21="",0,LOOKUP(O21,'[1]Bodování'!$A$2:$A$101,'[1]Bodování'!$B$2:$B$101))</f>
        <v>11</v>
      </c>
      <c r="Q21" s="33">
        <v>11</v>
      </c>
      <c r="R21" s="58">
        <v>8</v>
      </c>
      <c r="S21" s="36">
        <v>8</v>
      </c>
      <c r="T21" s="59">
        <f>IF(S21="",0,LOOKUP(S21,Bodování!$A$2:$A$101,Bodování!$B$2:$B$101))</f>
        <v>13</v>
      </c>
      <c r="U21" s="33">
        <v>0</v>
      </c>
      <c r="V21" s="58"/>
      <c r="W21" s="36"/>
      <c r="X21" s="59">
        <f>IF(W21="",0,LOOKUP(W21,Bodování!$A$2:$A$101,Bodování!$B$2:$B$101))</f>
        <v>0</v>
      </c>
      <c r="Y21" s="51">
        <f t="shared" si="0"/>
        <v>0</v>
      </c>
      <c r="Z21" s="51">
        <f>IF(Y21=0,0,LOOKUP(Y21,Bodování!$A$2:$A$101,Bodování!$B$2:$B$101))</f>
        <v>0</v>
      </c>
      <c r="AA21" s="51">
        <f t="shared" si="1"/>
        <v>0</v>
      </c>
      <c r="AB21" s="51">
        <f>IF(AA21=0,0,LOOKUP(AA21,Bodování!$A$2:$A$101,Bodování!$B$2:$B$101))</f>
        <v>0</v>
      </c>
      <c r="AC21" s="52">
        <f t="shared" si="2"/>
        <v>73</v>
      </c>
      <c r="AD21" s="53">
        <f t="shared" si="3"/>
        <v>51</v>
      </c>
      <c r="AE21" s="37">
        <v>12</v>
      </c>
      <c r="AF21" s="18"/>
      <c r="AG21" s="50">
        <f t="shared" si="4"/>
        <v>0</v>
      </c>
      <c r="AH21" s="50">
        <f t="shared" si="5"/>
        <v>0</v>
      </c>
      <c r="AI21" s="50">
        <f t="shared" si="6"/>
        <v>14</v>
      </c>
      <c r="AJ21" s="50">
        <f t="shared" si="7"/>
        <v>17</v>
      </c>
      <c r="AK21" s="50">
        <f t="shared" si="8"/>
        <v>13</v>
      </c>
      <c r="AL21" s="50">
        <f t="shared" si="9"/>
        <v>10</v>
      </c>
      <c r="AM21" s="50">
        <f t="shared" si="10"/>
        <v>11</v>
      </c>
      <c r="AN21" s="50">
        <f t="shared" si="11"/>
        <v>8</v>
      </c>
      <c r="AO21" s="50">
        <f t="shared" si="12"/>
        <v>0</v>
      </c>
      <c r="AP21" s="50">
        <f t="shared" si="13"/>
        <v>0</v>
      </c>
      <c r="AQ21" s="42">
        <f t="shared" si="14"/>
        <v>17</v>
      </c>
      <c r="AR21" s="42">
        <f t="shared" si="15"/>
        <v>1</v>
      </c>
      <c r="AS21" s="50">
        <f t="shared" si="16"/>
        <v>0</v>
      </c>
      <c r="AT21" s="50">
        <f t="shared" si="17"/>
        <v>0</v>
      </c>
      <c r="AU21" s="50">
        <f t="shared" si="18"/>
        <v>14</v>
      </c>
      <c r="AV21" s="50">
        <f t="shared" si="19"/>
        <v>0</v>
      </c>
      <c r="AW21" s="50">
        <f t="shared" si="20"/>
        <v>13</v>
      </c>
      <c r="AX21" s="50">
        <f t="shared" si="21"/>
        <v>10</v>
      </c>
      <c r="AY21" s="50">
        <f t="shared" si="22"/>
        <v>11</v>
      </c>
      <c r="AZ21" s="50">
        <f t="shared" si="23"/>
        <v>8</v>
      </c>
      <c r="BA21" s="50">
        <f t="shared" si="24"/>
        <v>0</v>
      </c>
      <c r="BB21" s="50">
        <f t="shared" si="25"/>
        <v>0</v>
      </c>
      <c r="BC21" s="42">
        <f t="shared" si="26"/>
        <v>14</v>
      </c>
      <c r="BD21" s="45">
        <f t="shared" si="27"/>
        <v>1</v>
      </c>
      <c r="BE21" s="60">
        <f t="shared" si="28"/>
        <v>6</v>
      </c>
      <c r="BF21" s="60"/>
    </row>
    <row r="22" spans="2:58" s="8" customFormat="1" ht="12.75">
      <c r="B22" s="14">
        <v>11</v>
      </c>
      <c r="C22" s="15" t="s">
        <v>53</v>
      </c>
      <c r="D22" s="14" t="s">
        <v>54</v>
      </c>
      <c r="E22" s="33"/>
      <c r="F22" s="58">
        <f>IF(E22="",0,LOOKUP(E22,'[1]Bodování'!$A$2:$A$101,'[1]Bodování'!$B$2:$B$101))</f>
        <v>0</v>
      </c>
      <c r="G22" s="36"/>
      <c r="H22" s="59">
        <f>IF(G22="",0,LOOKUP(G22,'[1]Bodování'!$A$2:$A$101,'[1]Bodování'!$B$2:$B$101))</f>
        <v>0</v>
      </c>
      <c r="I22" s="33">
        <v>11</v>
      </c>
      <c r="J22" s="58">
        <v>10</v>
      </c>
      <c r="K22" s="36">
        <v>0</v>
      </c>
      <c r="L22" s="59"/>
      <c r="M22" s="33">
        <v>9</v>
      </c>
      <c r="N22" s="58">
        <f>IF(M22="",0,LOOKUP(M22,'[1]Bodování'!$A$2:$A$101,'[1]Bodování'!$B$2:$B$101))</f>
        <v>12</v>
      </c>
      <c r="O22" s="36">
        <v>13</v>
      </c>
      <c r="P22" s="59">
        <f>IF(O22="",0,LOOKUP(O22,'[1]Bodování'!$A$2:$A$101,'[1]Bodování'!$B$2:$B$101))</f>
        <v>8</v>
      </c>
      <c r="Q22" s="33">
        <v>0</v>
      </c>
      <c r="R22" s="58">
        <v>0</v>
      </c>
      <c r="S22" s="36">
        <v>7</v>
      </c>
      <c r="T22" s="59">
        <f>IF(S22="",0,LOOKUP(S22,Bodování!$A$2:$A$101,Bodování!$B$2:$B$101))</f>
        <v>14</v>
      </c>
      <c r="U22" s="33">
        <v>0</v>
      </c>
      <c r="V22" s="58"/>
      <c r="W22" s="36"/>
      <c r="X22" s="59">
        <f>IF(W22="",0,LOOKUP(W22,Bodování!$A$2:$A$101,Bodování!$B$2:$B$101))</f>
        <v>0</v>
      </c>
      <c r="Y22" s="51">
        <f t="shared" si="0"/>
        <v>0</v>
      </c>
      <c r="Z22" s="51">
        <f>IF(Y22=0,0,LOOKUP(Y22,Bodování!$A$2:$A$101,Bodování!$B$2:$B$101))</f>
        <v>0</v>
      </c>
      <c r="AA22" s="51">
        <f t="shared" si="1"/>
        <v>0</v>
      </c>
      <c r="AB22" s="51">
        <f>IF(AA22=0,0,LOOKUP(AA22,Bodování!$A$2:$A$101,Bodování!$B$2:$B$101))</f>
        <v>0</v>
      </c>
      <c r="AC22" s="52">
        <f t="shared" si="2"/>
        <v>40</v>
      </c>
      <c r="AD22" s="53">
        <f t="shared" si="3"/>
        <v>44</v>
      </c>
      <c r="AE22" s="37">
        <v>13</v>
      </c>
      <c r="AF22" s="18"/>
      <c r="AG22" s="50">
        <f t="shared" si="4"/>
        <v>0</v>
      </c>
      <c r="AH22" s="50">
        <f t="shared" si="5"/>
        <v>0</v>
      </c>
      <c r="AI22" s="50">
        <f t="shared" si="6"/>
        <v>11</v>
      </c>
      <c r="AJ22" s="50">
        <f t="shared" si="7"/>
        <v>0</v>
      </c>
      <c r="AK22" s="50">
        <f t="shared" si="8"/>
        <v>9</v>
      </c>
      <c r="AL22" s="50">
        <f t="shared" si="9"/>
        <v>13</v>
      </c>
      <c r="AM22" s="50">
        <f t="shared" si="10"/>
        <v>0</v>
      </c>
      <c r="AN22" s="50">
        <f t="shared" si="11"/>
        <v>7</v>
      </c>
      <c r="AO22" s="50">
        <f t="shared" si="12"/>
        <v>0</v>
      </c>
      <c r="AP22" s="50">
        <f t="shared" si="13"/>
        <v>0</v>
      </c>
      <c r="AQ22" s="42">
        <f t="shared" si="14"/>
        <v>13</v>
      </c>
      <c r="AR22" s="42">
        <f t="shared" si="15"/>
        <v>1</v>
      </c>
      <c r="AS22" s="50">
        <f t="shared" si="16"/>
        <v>0</v>
      </c>
      <c r="AT22" s="50">
        <f t="shared" si="17"/>
        <v>0</v>
      </c>
      <c r="AU22" s="50">
        <f t="shared" si="18"/>
        <v>11</v>
      </c>
      <c r="AV22" s="50">
        <f t="shared" si="19"/>
        <v>0</v>
      </c>
      <c r="AW22" s="50">
        <f t="shared" si="20"/>
        <v>9</v>
      </c>
      <c r="AX22" s="50">
        <f t="shared" si="21"/>
        <v>0</v>
      </c>
      <c r="AY22" s="50">
        <f t="shared" si="22"/>
        <v>0</v>
      </c>
      <c r="AZ22" s="50">
        <f t="shared" si="23"/>
        <v>7</v>
      </c>
      <c r="BA22" s="50">
        <f t="shared" si="24"/>
        <v>0</v>
      </c>
      <c r="BB22" s="50">
        <f t="shared" si="25"/>
        <v>0</v>
      </c>
      <c r="BC22" s="42">
        <f t="shared" si="26"/>
        <v>11</v>
      </c>
      <c r="BD22" s="45">
        <f t="shared" si="27"/>
        <v>1</v>
      </c>
      <c r="BE22" s="60">
        <f t="shared" si="28"/>
        <v>4</v>
      </c>
      <c r="BF22" s="60"/>
    </row>
    <row r="23" spans="2:58" s="8" customFormat="1" ht="12.75">
      <c r="B23" s="14">
        <v>6</v>
      </c>
      <c r="C23" s="15" t="s">
        <v>61</v>
      </c>
      <c r="D23" s="14" t="s">
        <v>40</v>
      </c>
      <c r="E23" s="33"/>
      <c r="F23" s="58">
        <f>IF(E23="",0,LOOKUP(E23,'[1]Bodování'!$A$2:$A$101,'[1]Bodování'!$B$2:$B$101))</f>
        <v>0</v>
      </c>
      <c r="G23" s="36"/>
      <c r="H23" s="59">
        <f>IF(G23="",0,LOOKUP(G23,'[1]Bodování'!$A$2:$A$101,'[1]Bodování'!$B$2:$B$101))</f>
        <v>0</v>
      </c>
      <c r="I23" s="33">
        <v>6</v>
      </c>
      <c r="J23" s="58">
        <v>15</v>
      </c>
      <c r="K23" s="36">
        <v>0</v>
      </c>
      <c r="L23" s="59">
        <v>0</v>
      </c>
      <c r="M23" s="33">
        <v>0</v>
      </c>
      <c r="N23" s="58"/>
      <c r="O23" s="36">
        <v>0</v>
      </c>
      <c r="P23" s="59">
        <v>0</v>
      </c>
      <c r="Q23" s="33">
        <v>0</v>
      </c>
      <c r="R23" s="58"/>
      <c r="S23" s="36">
        <v>2</v>
      </c>
      <c r="T23" s="59">
        <f>IF(S23="",0,LOOKUP(S23,Bodování!$A$2:$A$101,Bodování!$B$2:$B$101))</f>
        <v>19</v>
      </c>
      <c r="U23" s="33">
        <v>0</v>
      </c>
      <c r="V23" s="58"/>
      <c r="W23" s="36"/>
      <c r="X23" s="59">
        <f>IF(W23="",0,LOOKUP(W23,Bodování!$A$2:$A$101,Bodování!$B$2:$B$101))</f>
        <v>0</v>
      </c>
      <c r="Y23" s="51">
        <f t="shared" si="0"/>
        <v>0</v>
      </c>
      <c r="Z23" s="51">
        <f>IF(Y23=0,0,LOOKUP(Y23,Bodování!$A$2:$A$101,Bodování!$B$2:$B$101))</f>
        <v>0</v>
      </c>
      <c r="AA23" s="51">
        <f t="shared" si="1"/>
        <v>0</v>
      </c>
      <c r="AB23" s="51">
        <f>IF(AA23=0,0,LOOKUP(AA23,Bodování!$A$2:$A$101,Bodování!$B$2:$B$101))</f>
        <v>0</v>
      </c>
      <c r="AC23" s="52">
        <f t="shared" si="2"/>
        <v>8</v>
      </c>
      <c r="AD23" s="53">
        <f t="shared" si="3"/>
        <v>34</v>
      </c>
      <c r="AE23" s="37">
        <v>14</v>
      </c>
      <c r="AF23" s="18"/>
      <c r="AG23" s="50">
        <f t="shared" si="4"/>
        <v>0</v>
      </c>
      <c r="AH23" s="50">
        <f t="shared" si="5"/>
        <v>0</v>
      </c>
      <c r="AI23" s="50">
        <f t="shared" si="6"/>
        <v>6</v>
      </c>
      <c r="AJ23" s="50">
        <f t="shared" si="7"/>
        <v>0</v>
      </c>
      <c r="AK23" s="50">
        <f t="shared" si="8"/>
        <v>0</v>
      </c>
      <c r="AL23" s="50">
        <f t="shared" si="9"/>
        <v>0</v>
      </c>
      <c r="AM23" s="50">
        <f t="shared" si="10"/>
        <v>0</v>
      </c>
      <c r="AN23" s="50">
        <f t="shared" si="11"/>
        <v>2</v>
      </c>
      <c r="AO23" s="50">
        <f t="shared" si="12"/>
        <v>0</v>
      </c>
      <c r="AP23" s="50">
        <f t="shared" si="13"/>
        <v>0</v>
      </c>
      <c r="AQ23" s="42">
        <f t="shared" si="14"/>
        <v>6</v>
      </c>
      <c r="AR23" s="42">
        <f t="shared" si="15"/>
        <v>1</v>
      </c>
      <c r="AS23" s="50">
        <f t="shared" si="16"/>
        <v>0</v>
      </c>
      <c r="AT23" s="50">
        <f t="shared" si="17"/>
        <v>0</v>
      </c>
      <c r="AU23" s="50">
        <f t="shared" si="18"/>
        <v>0</v>
      </c>
      <c r="AV23" s="50">
        <f t="shared" si="19"/>
        <v>0</v>
      </c>
      <c r="AW23" s="50">
        <f t="shared" si="20"/>
        <v>0</v>
      </c>
      <c r="AX23" s="50">
        <f t="shared" si="21"/>
        <v>0</v>
      </c>
      <c r="AY23" s="50">
        <f t="shared" si="22"/>
        <v>0</v>
      </c>
      <c r="AZ23" s="50">
        <f t="shared" si="23"/>
        <v>2</v>
      </c>
      <c r="BA23" s="50">
        <f t="shared" si="24"/>
        <v>0</v>
      </c>
      <c r="BB23" s="50">
        <f t="shared" si="25"/>
        <v>0</v>
      </c>
      <c r="BC23" s="42">
        <f t="shared" si="26"/>
        <v>2</v>
      </c>
      <c r="BD23" s="45">
        <f t="shared" si="27"/>
        <v>1</v>
      </c>
      <c r="BE23" s="60">
        <f t="shared" si="28"/>
        <v>2</v>
      </c>
      <c r="BF23" s="60"/>
    </row>
    <row r="24" spans="2:58" s="8" customFormat="1" ht="12.75">
      <c r="B24" s="14">
        <v>7</v>
      </c>
      <c r="C24" s="15" t="s">
        <v>49</v>
      </c>
      <c r="D24" s="14" t="s">
        <v>50</v>
      </c>
      <c r="E24" s="33"/>
      <c r="F24" s="58">
        <f>IF(E24="",0,LOOKUP(E24,'[1]Bodování'!$A$2:$A$101,'[1]Bodování'!$B$2:$B$101))</f>
        <v>0</v>
      </c>
      <c r="G24" s="36"/>
      <c r="H24" s="59">
        <f>IF(G24="",0,LOOKUP(G24,'[1]Bodování'!$A$2:$A$101,'[1]Bodování'!$B$2:$B$101))</f>
        <v>0</v>
      </c>
      <c r="I24" s="33">
        <v>7</v>
      </c>
      <c r="J24" s="58">
        <v>14</v>
      </c>
      <c r="K24" s="36">
        <v>4</v>
      </c>
      <c r="L24" s="59">
        <v>17</v>
      </c>
      <c r="M24" s="33">
        <v>0</v>
      </c>
      <c r="N24" s="58"/>
      <c r="O24" s="36">
        <v>0</v>
      </c>
      <c r="P24" s="59">
        <v>0</v>
      </c>
      <c r="Q24" s="33">
        <v>0</v>
      </c>
      <c r="R24" s="58">
        <v>0</v>
      </c>
      <c r="S24" s="36">
        <v>0</v>
      </c>
      <c r="T24" s="59"/>
      <c r="U24" s="33">
        <v>0</v>
      </c>
      <c r="V24" s="58"/>
      <c r="W24" s="36"/>
      <c r="X24" s="59">
        <f>IF(W24="",0,LOOKUP(W24,Bodování!$A$2:$A$101,Bodování!$B$2:$B$101))</f>
        <v>0</v>
      </c>
      <c r="Y24" s="51">
        <f t="shared" si="0"/>
        <v>0</v>
      </c>
      <c r="Z24" s="51">
        <f>IF(Y24=0,0,LOOKUP(Y24,Bodování!$A$2:$A$101,Bodování!$B$2:$B$101))</f>
        <v>0</v>
      </c>
      <c r="AA24" s="51">
        <f t="shared" si="1"/>
        <v>0</v>
      </c>
      <c r="AB24" s="51">
        <f>IF(AA24=0,0,LOOKUP(AA24,Bodování!$A$2:$A$101,Bodování!$B$2:$B$101))</f>
        <v>0</v>
      </c>
      <c r="AC24" s="52">
        <f t="shared" si="2"/>
        <v>11</v>
      </c>
      <c r="AD24" s="53">
        <f t="shared" si="3"/>
        <v>31</v>
      </c>
      <c r="AE24" s="37">
        <v>15</v>
      </c>
      <c r="AF24" s="18"/>
      <c r="AG24" s="50">
        <f t="shared" si="4"/>
        <v>0</v>
      </c>
      <c r="AH24" s="50">
        <f t="shared" si="5"/>
        <v>0</v>
      </c>
      <c r="AI24" s="50">
        <f t="shared" si="6"/>
        <v>7</v>
      </c>
      <c r="AJ24" s="50">
        <f t="shared" si="7"/>
        <v>4</v>
      </c>
      <c r="AK24" s="50">
        <f t="shared" si="8"/>
        <v>0</v>
      </c>
      <c r="AL24" s="50">
        <f t="shared" si="9"/>
        <v>0</v>
      </c>
      <c r="AM24" s="50">
        <f t="shared" si="10"/>
        <v>0</v>
      </c>
      <c r="AN24" s="50">
        <f t="shared" si="11"/>
        <v>0</v>
      </c>
      <c r="AO24" s="50">
        <f t="shared" si="12"/>
        <v>0</v>
      </c>
      <c r="AP24" s="50">
        <f t="shared" si="13"/>
        <v>0</v>
      </c>
      <c r="AQ24" s="42">
        <f t="shared" si="14"/>
        <v>7</v>
      </c>
      <c r="AR24" s="42">
        <f t="shared" si="15"/>
        <v>1</v>
      </c>
      <c r="AS24" s="50">
        <f t="shared" si="16"/>
        <v>0</v>
      </c>
      <c r="AT24" s="50">
        <f t="shared" si="17"/>
        <v>0</v>
      </c>
      <c r="AU24" s="50">
        <f t="shared" si="18"/>
        <v>0</v>
      </c>
      <c r="AV24" s="50">
        <f t="shared" si="19"/>
        <v>4</v>
      </c>
      <c r="AW24" s="50">
        <f t="shared" si="20"/>
        <v>0</v>
      </c>
      <c r="AX24" s="50">
        <f t="shared" si="21"/>
        <v>0</v>
      </c>
      <c r="AY24" s="50">
        <f t="shared" si="22"/>
        <v>0</v>
      </c>
      <c r="AZ24" s="50">
        <f t="shared" si="23"/>
        <v>0</v>
      </c>
      <c r="BA24" s="50">
        <f t="shared" si="24"/>
        <v>0</v>
      </c>
      <c r="BB24" s="50">
        <f t="shared" si="25"/>
        <v>0</v>
      </c>
      <c r="BC24" s="42">
        <f t="shared" si="26"/>
        <v>4</v>
      </c>
      <c r="BD24" s="45">
        <f t="shared" si="27"/>
        <v>1</v>
      </c>
      <c r="BE24" s="60">
        <f t="shared" si="28"/>
        <v>2</v>
      </c>
      <c r="BF24" s="60"/>
    </row>
    <row r="25" spans="2:58" s="8" customFormat="1" ht="12.75">
      <c r="B25" s="14">
        <v>12</v>
      </c>
      <c r="C25" s="15" t="s">
        <v>55</v>
      </c>
      <c r="D25" s="14" t="s">
        <v>56</v>
      </c>
      <c r="E25" s="33"/>
      <c r="F25" s="58">
        <f>IF(E25="",0,LOOKUP(E25,'[1]Bodování'!$A$2:$A$101,'[1]Bodování'!$B$2:$B$101))</f>
        <v>0</v>
      </c>
      <c r="G25" s="36"/>
      <c r="H25" s="59">
        <f>IF(G25="",0,LOOKUP(G25,'[1]Bodování'!$A$2:$A$101,'[1]Bodování'!$B$2:$B$101))</f>
        <v>0</v>
      </c>
      <c r="I25" s="33">
        <v>12</v>
      </c>
      <c r="J25" s="58">
        <v>9</v>
      </c>
      <c r="K25" s="36">
        <v>0</v>
      </c>
      <c r="L25" s="59"/>
      <c r="M25" s="33">
        <v>12</v>
      </c>
      <c r="N25" s="58">
        <f>IF(M25="",0,LOOKUP(M25,'[1]Bodování'!$A$2:$A$101,'[1]Bodování'!$B$2:$B$101))</f>
        <v>9</v>
      </c>
      <c r="O25" s="36">
        <v>9</v>
      </c>
      <c r="P25" s="59">
        <f>IF(O25="",0,LOOKUP(O25,'[1]Bodování'!$A$2:$A$101,'[1]Bodování'!$B$2:$B$101))</f>
        <v>12</v>
      </c>
      <c r="Q25" s="33">
        <v>0</v>
      </c>
      <c r="R25" s="58">
        <v>0</v>
      </c>
      <c r="S25" s="36">
        <v>0</v>
      </c>
      <c r="T25" s="59"/>
      <c r="U25" s="33">
        <v>0</v>
      </c>
      <c r="V25" s="58"/>
      <c r="W25" s="36"/>
      <c r="X25" s="59">
        <f>IF(W25="",0,LOOKUP(W25,Bodování!$A$2:$A$101,Bodování!$B$2:$B$101))</f>
        <v>0</v>
      </c>
      <c r="Y25" s="51">
        <f t="shared" si="0"/>
        <v>0</v>
      </c>
      <c r="Z25" s="51">
        <f>IF(Y25=0,0,LOOKUP(Y25,Bodování!$A$2:$A$101,Bodování!$B$2:$B$101))</f>
        <v>0</v>
      </c>
      <c r="AA25" s="51">
        <f t="shared" si="1"/>
        <v>0</v>
      </c>
      <c r="AB25" s="51">
        <f>IF(AA25=0,0,LOOKUP(AA25,Bodování!$A$2:$A$101,Bodování!$B$2:$B$101))</f>
        <v>0</v>
      </c>
      <c r="AC25" s="52">
        <f t="shared" si="2"/>
        <v>33</v>
      </c>
      <c r="AD25" s="53">
        <f t="shared" si="3"/>
        <v>30</v>
      </c>
      <c r="AE25" s="37">
        <v>16</v>
      </c>
      <c r="AF25" s="18"/>
      <c r="AG25" s="50">
        <f t="shared" si="4"/>
        <v>0</v>
      </c>
      <c r="AH25" s="50">
        <f t="shared" si="5"/>
        <v>0</v>
      </c>
      <c r="AI25" s="50">
        <f t="shared" si="6"/>
        <v>12</v>
      </c>
      <c r="AJ25" s="50">
        <f t="shared" si="7"/>
        <v>0</v>
      </c>
      <c r="AK25" s="50">
        <f t="shared" si="8"/>
        <v>12</v>
      </c>
      <c r="AL25" s="50">
        <f t="shared" si="9"/>
        <v>9</v>
      </c>
      <c r="AM25" s="50">
        <f t="shared" si="10"/>
        <v>0</v>
      </c>
      <c r="AN25" s="50">
        <f t="shared" si="11"/>
        <v>0</v>
      </c>
      <c r="AO25" s="50">
        <f t="shared" si="12"/>
        <v>0</v>
      </c>
      <c r="AP25" s="50">
        <f t="shared" si="13"/>
        <v>0</v>
      </c>
      <c r="AQ25" s="42">
        <f t="shared" si="14"/>
        <v>12</v>
      </c>
      <c r="AR25" s="42">
        <f t="shared" si="15"/>
        <v>2</v>
      </c>
      <c r="AS25" s="50">
        <f t="shared" si="16"/>
        <v>0</v>
      </c>
      <c r="AT25" s="50">
        <f t="shared" si="17"/>
        <v>0</v>
      </c>
      <c r="AU25" s="50">
        <f t="shared" si="18"/>
        <v>0</v>
      </c>
      <c r="AV25" s="50">
        <f t="shared" si="19"/>
        <v>0</v>
      </c>
      <c r="AW25" s="50">
        <f t="shared" si="20"/>
        <v>0</v>
      </c>
      <c r="AX25" s="50">
        <f t="shared" si="21"/>
        <v>9</v>
      </c>
      <c r="AY25" s="50">
        <f t="shared" si="22"/>
        <v>0</v>
      </c>
      <c r="AZ25" s="50">
        <f t="shared" si="23"/>
        <v>0</v>
      </c>
      <c r="BA25" s="50">
        <f t="shared" si="24"/>
        <v>0</v>
      </c>
      <c r="BB25" s="50">
        <f t="shared" si="25"/>
        <v>0</v>
      </c>
      <c r="BC25" s="42">
        <f t="shared" si="26"/>
        <v>9</v>
      </c>
      <c r="BD25" s="45">
        <f t="shared" si="27"/>
        <v>1</v>
      </c>
      <c r="BE25" s="60">
        <f t="shared" si="28"/>
        <v>3</v>
      </c>
      <c r="BF25" s="60"/>
    </row>
    <row r="26" spans="2:58" s="8" customFormat="1" ht="12.75">
      <c r="B26" s="14">
        <v>13</v>
      </c>
      <c r="C26" s="15" t="s">
        <v>59</v>
      </c>
      <c r="D26" s="14" t="s">
        <v>60</v>
      </c>
      <c r="E26" s="33"/>
      <c r="F26" s="58">
        <f>IF(E26="",0,LOOKUP(E26,'[1]Bodování'!$A$2:$A$101,'[1]Bodování'!$B$2:$B$101))</f>
        <v>0</v>
      </c>
      <c r="G26" s="36"/>
      <c r="H26" s="59">
        <f>IF(G26="",0,LOOKUP(G26,'[1]Bodování'!$A$2:$A$101,'[1]Bodování'!$B$2:$B$101))</f>
        <v>0</v>
      </c>
      <c r="I26" s="33">
        <v>13</v>
      </c>
      <c r="J26" s="58">
        <v>8</v>
      </c>
      <c r="K26" s="36">
        <v>0</v>
      </c>
      <c r="L26" s="59"/>
      <c r="M26" s="33">
        <v>11</v>
      </c>
      <c r="N26" s="58">
        <f>IF(M26="",0,LOOKUP(M26,'[1]Bodování'!$A$2:$A$101,'[1]Bodování'!$B$2:$B$101))</f>
        <v>10</v>
      </c>
      <c r="O26" s="36">
        <v>0</v>
      </c>
      <c r="P26" s="59">
        <v>0</v>
      </c>
      <c r="Q26" s="33">
        <v>0</v>
      </c>
      <c r="R26" s="58">
        <v>0</v>
      </c>
      <c r="S26" s="36">
        <v>10</v>
      </c>
      <c r="T26" s="59">
        <f>IF(S26="",0,LOOKUP(S26,Bodování!$A$2:$A$101,Bodování!$B$2:$B$101))</f>
        <v>11</v>
      </c>
      <c r="U26" s="33">
        <v>0</v>
      </c>
      <c r="V26" s="58"/>
      <c r="W26" s="36"/>
      <c r="X26" s="59">
        <f>IF(W26="",0,LOOKUP(W26,Bodování!$A$2:$A$101,Bodování!$B$2:$B$101))</f>
        <v>0</v>
      </c>
      <c r="Y26" s="51">
        <f t="shared" si="0"/>
        <v>0</v>
      </c>
      <c r="Z26" s="51">
        <f>IF(Y26=0,0,LOOKUP(Y26,Bodování!$A$2:$A$101,Bodování!$B$2:$B$101))</f>
        <v>0</v>
      </c>
      <c r="AA26" s="51">
        <f t="shared" si="1"/>
        <v>0</v>
      </c>
      <c r="AB26" s="51">
        <f>IF(AA26=0,0,LOOKUP(AA26,Bodování!$A$2:$A$101,Bodování!$B$2:$B$101))</f>
        <v>0</v>
      </c>
      <c r="AC26" s="52">
        <f t="shared" si="2"/>
        <v>34</v>
      </c>
      <c r="AD26" s="53">
        <f t="shared" si="3"/>
        <v>29</v>
      </c>
      <c r="AE26" s="37">
        <v>17</v>
      </c>
      <c r="AF26" s="18"/>
      <c r="AG26" s="50">
        <f t="shared" si="4"/>
        <v>0</v>
      </c>
      <c r="AH26" s="50">
        <f t="shared" si="5"/>
        <v>0</v>
      </c>
      <c r="AI26" s="50">
        <f t="shared" si="6"/>
        <v>13</v>
      </c>
      <c r="AJ26" s="50">
        <f t="shared" si="7"/>
        <v>0</v>
      </c>
      <c r="AK26" s="50">
        <f t="shared" si="8"/>
        <v>11</v>
      </c>
      <c r="AL26" s="50">
        <f t="shared" si="9"/>
        <v>0</v>
      </c>
      <c r="AM26" s="50">
        <f t="shared" si="10"/>
        <v>0</v>
      </c>
      <c r="AN26" s="50">
        <f t="shared" si="11"/>
        <v>10</v>
      </c>
      <c r="AO26" s="50">
        <f t="shared" si="12"/>
        <v>0</v>
      </c>
      <c r="AP26" s="50">
        <f t="shared" si="13"/>
        <v>0</v>
      </c>
      <c r="AQ26" s="42">
        <f t="shared" si="14"/>
        <v>13</v>
      </c>
      <c r="AR26" s="42">
        <f t="shared" si="15"/>
        <v>1</v>
      </c>
      <c r="AS26" s="50">
        <f t="shared" si="16"/>
        <v>0</v>
      </c>
      <c r="AT26" s="50">
        <f t="shared" si="17"/>
        <v>0</v>
      </c>
      <c r="AU26" s="50">
        <f t="shared" si="18"/>
        <v>0</v>
      </c>
      <c r="AV26" s="50">
        <f t="shared" si="19"/>
        <v>0</v>
      </c>
      <c r="AW26" s="50">
        <f t="shared" si="20"/>
        <v>11</v>
      </c>
      <c r="AX26" s="50">
        <f t="shared" si="21"/>
        <v>0</v>
      </c>
      <c r="AY26" s="50">
        <f t="shared" si="22"/>
        <v>0</v>
      </c>
      <c r="AZ26" s="50">
        <f t="shared" si="23"/>
        <v>10</v>
      </c>
      <c r="BA26" s="50">
        <f t="shared" si="24"/>
        <v>0</v>
      </c>
      <c r="BB26" s="50">
        <f t="shared" si="25"/>
        <v>0</v>
      </c>
      <c r="BC26" s="42">
        <f t="shared" si="26"/>
        <v>11</v>
      </c>
      <c r="BD26" s="45">
        <f t="shared" si="27"/>
        <v>1</v>
      </c>
      <c r="BE26" s="60">
        <f t="shared" si="28"/>
        <v>3</v>
      </c>
      <c r="BF26" s="60"/>
    </row>
    <row r="27" spans="2:58" s="8" customFormat="1" ht="12.75">
      <c r="B27" s="14">
        <v>8</v>
      </c>
      <c r="C27" s="15" t="s">
        <v>58</v>
      </c>
      <c r="D27" s="14" t="s">
        <v>31</v>
      </c>
      <c r="E27" s="33"/>
      <c r="F27" s="58">
        <f>IF(E27="",0,LOOKUP(E27,'[1]Bodování'!$A$2:$A$101,'[1]Bodování'!$B$2:$B$101))</f>
        <v>0</v>
      </c>
      <c r="G27" s="36"/>
      <c r="H27" s="59">
        <f>IF(G27="",0,LOOKUP(G27,'[1]Bodování'!$A$2:$A$101,'[1]Bodování'!$B$2:$B$101))</f>
        <v>0</v>
      </c>
      <c r="I27" s="33">
        <v>8</v>
      </c>
      <c r="J27" s="58">
        <v>13</v>
      </c>
      <c r="K27" s="36">
        <v>8</v>
      </c>
      <c r="L27" s="59">
        <v>13</v>
      </c>
      <c r="M27" s="33">
        <v>0</v>
      </c>
      <c r="N27" s="58"/>
      <c r="O27" s="36">
        <v>0</v>
      </c>
      <c r="P27" s="59">
        <v>0</v>
      </c>
      <c r="Q27" s="33">
        <v>0</v>
      </c>
      <c r="R27" s="58">
        <v>0</v>
      </c>
      <c r="S27" s="36">
        <v>0</v>
      </c>
      <c r="T27" s="59"/>
      <c r="U27" s="33">
        <v>0</v>
      </c>
      <c r="V27" s="58"/>
      <c r="W27" s="36"/>
      <c r="X27" s="59">
        <f>IF(W27="",0,LOOKUP(W27,Bodování!$A$2:$A$101,Bodování!$B$2:$B$101))</f>
        <v>0</v>
      </c>
      <c r="Y27" s="51">
        <f t="shared" si="0"/>
        <v>0</v>
      </c>
      <c r="Z27" s="51">
        <f>IF(Y27=0,0,LOOKUP(Y27,Bodování!$A$2:$A$101,Bodování!$B$2:$B$101))</f>
        <v>0</v>
      </c>
      <c r="AA27" s="51">
        <f t="shared" si="1"/>
        <v>0</v>
      </c>
      <c r="AB27" s="51">
        <f>IF(AA27=0,0,LOOKUP(AA27,Bodování!$A$2:$A$101,Bodování!$B$2:$B$101))</f>
        <v>0</v>
      </c>
      <c r="AC27" s="52">
        <f t="shared" si="2"/>
        <v>16</v>
      </c>
      <c r="AD27" s="53">
        <f t="shared" si="3"/>
        <v>26</v>
      </c>
      <c r="AE27" s="37">
        <v>18</v>
      </c>
      <c r="AF27" s="18"/>
      <c r="AG27" s="50">
        <f t="shared" si="4"/>
        <v>0</v>
      </c>
      <c r="AH27" s="50">
        <f t="shared" si="5"/>
        <v>0</v>
      </c>
      <c r="AI27" s="50">
        <f t="shared" si="6"/>
        <v>8</v>
      </c>
      <c r="AJ27" s="50">
        <f t="shared" si="7"/>
        <v>8</v>
      </c>
      <c r="AK27" s="50">
        <f t="shared" si="8"/>
        <v>0</v>
      </c>
      <c r="AL27" s="50">
        <f t="shared" si="9"/>
        <v>0</v>
      </c>
      <c r="AM27" s="50">
        <f t="shared" si="10"/>
        <v>0</v>
      </c>
      <c r="AN27" s="50">
        <f t="shared" si="11"/>
        <v>0</v>
      </c>
      <c r="AO27" s="50">
        <f t="shared" si="12"/>
        <v>0</v>
      </c>
      <c r="AP27" s="50">
        <f t="shared" si="13"/>
        <v>0</v>
      </c>
      <c r="AQ27" s="42">
        <f t="shared" si="14"/>
        <v>8</v>
      </c>
      <c r="AR27" s="42">
        <f t="shared" si="15"/>
        <v>2</v>
      </c>
      <c r="AS27" s="50">
        <f t="shared" si="16"/>
        <v>0</v>
      </c>
      <c r="AT27" s="50">
        <f t="shared" si="17"/>
        <v>0</v>
      </c>
      <c r="AU27" s="50">
        <f t="shared" si="18"/>
        <v>0</v>
      </c>
      <c r="AV27" s="50">
        <f t="shared" si="19"/>
        <v>0</v>
      </c>
      <c r="AW27" s="50">
        <f t="shared" si="20"/>
        <v>0</v>
      </c>
      <c r="AX27" s="50">
        <f t="shared" si="21"/>
        <v>0</v>
      </c>
      <c r="AY27" s="50">
        <f t="shared" si="22"/>
        <v>0</v>
      </c>
      <c r="AZ27" s="50">
        <f t="shared" si="23"/>
        <v>0</v>
      </c>
      <c r="BA27" s="50">
        <f t="shared" si="24"/>
        <v>0</v>
      </c>
      <c r="BB27" s="50">
        <f t="shared" si="25"/>
        <v>0</v>
      </c>
      <c r="BC27" s="42">
        <f t="shared" si="26"/>
        <v>0</v>
      </c>
      <c r="BD27" s="45">
        <f t="shared" si="27"/>
        <v>1</v>
      </c>
      <c r="BE27" s="60">
        <f t="shared" si="28"/>
        <v>2</v>
      </c>
      <c r="BF27" s="60"/>
    </row>
    <row r="28" spans="2:58" s="8" customFormat="1" ht="12.75">
      <c r="B28" s="14">
        <v>16</v>
      </c>
      <c r="C28" s="15" t="s">
        <v>93</v>
      </c>
      <c r="D28" s="14" t="s">
        <v>56</v>
      </c>
      <c r="E28" s="33"/>
      <c r="F28" s="58">
        <f>IF(E28="",0,LOOKUP(E28,'[1]Bodování'!$A$2:$A$101,'[1]Bodování'!$B$2:$B$101))</f>
        <v>0</v>
      </c>
      <c r="G28" s="36"/>
      <c r="H28" s="59">
        <f>IF(G28="",0,LOOKUP(G28,'[1]Bodování'!$A$2:$A$101,'[1]Bodování'!$B$2:$B$101))</f>
        <v>0</v>
      </c>
      <c r="I28" s="33">
        <v>16</v>
      </c>
      <c r="J28" s="58">
        <v>5</v>
      </c>
      <c r="K28" s="36">
        <v>18</v>
      </c>
      <c r="L28" s="59">
        <v>3</v>
      </c>
      <c r="M28" s="33">
        <v>14</v>
      </c>
      <c r="N28" s="58">
        <f>IF(M28="",0,LOOKUP(M28,'[1]Bodování'!$A$2:$A$101,'[1]Bodování'!$B$2:$B$101))</f>
        <v>7</v>
      </c>
      <c r="O28" s="36">
        <v>14</v>
      </c>
      <c r="P28" s="59">
        <f>IF(O28="",0,LOOKUP(O28,'[1]Bodování'!$A$2:$A$101,'[1]Bodování'!$B$2:$B$101))</f>
        <v>7</v>
      </c>
      <c r="Q28" s="33">
        <v>0</v>
      </c>
      <c r="R28" s="58">
        <v>0</v>
      </c>
      <c r="S28" s="36">
        <v>0</v>
      </c>
      <c r="T28" s="59"/>
      <c r="U28" s="33">
        <v>0</v>
      </c>
      <c r="V28" s="58"/>
      <c r="W28" s="36"/>
      <c r="X28" s="59">
        <f>IF(W28="",0,LOOKUP(W28,Bodování!$A$2:$A$101,Bodování!$B$2:$B$101))</f>
        <v>0</v>
      </c>
      <c r="Y28" s="51">
        <f t="shared" si="0"/>
        <v>0</v>
      </c>
      <c r="Z28" s="51">
        <f>IF(Y28=0,0,LOOKUP(Y28,Bodování!$A$2:$A$101,Bodování!$B$2:$B$101))</f>
        <v>0</v>
      </c>
      <c r="AA28" s="51">
        <f t="shared" si="1"/>
        <v>0</v>
      </c>
      <c r="AB28" s="51">
        <f>IF(AA28=0,0,LOOKUP(AA28,Bodování!$A$2:$A$101,Bodování!$B$2:$B$101))</f>
        <v>0</v>
      </c>
      <c r="AC28" s="52">
        <f t="shared" si="2"/>
        <v>62</v>
      </c>
      <c r="AD28" s="53">
        <f t="shared" si="3"/>
        <v>22</v>
      </c>
      <c r="AE28" s="37">
        <v>19</v>
      </c>
      <c r="AF28" s="18"/>
      <c r="AG28" s="50">
        <f t="shared" si="4"/>
        <v>0</v>
      </c>
      <c r="AH28" s="50">
        <f t="shared" si="5"/>
        <v>0</v>
      </c>
      <c r="AI28" s="50">
        <f t="shared" si="6"/>
        <v>16</v>
      </c>
      <c r="AJ28" s="50">
        <f t="shared" si="7"/>
        <v>18</v>
      </c>
      <c r="AK28" s="50">
        <f t="shared" si="8"/>
        <v>14</v>
      </c>
      <c r="AL28" s="50">
        <f t="shared" si="9"/>
        <v>14</v>
      </c>
      <c r="AM28" s="50">
        <f t="shared" si="10"/>
        <v>0</v>
      </c>
      <c r="AN28" s="50">
        <f t="shared" si="11"/>
        <v>0</v>
      </c>
      <c r="AO28" s="50">
        <f t="shared" si="12"/>
        <v>0</v>
      </c>
      <c r="AP28" s="50">
        <f t="shared" si="13"/>
        <v>0</v>
      </c>
      <c r="AQ28" s="42">
        <f t="shared" si="14"/>
        <v>18</v>
      </c>
      <c r="AR28" s="42">
        <f t="shared" si="15"/>
        <v>1</v>
      </c>
      <c r="AS28" s="50">
        <f t="shared" si="16"/>
        <v>0</v>
      </c>
      <c r="AT28" s="50">
        <f t="shared" si="17"/>
        <v>0</v>
      </c>
      <c r="AU28" s="50">
        <f t="shared" si="18"/>
        <v>16</v>
      </c>
      <c r="AV28" s="50">
        <f t="shared" si="19"/>
        <v>0</v>
      </c>
      <c r="AW28" s="50">
        <f t="shared" si="20"/>
        <v>14</v>
      </c>
      <c r="AX28" s="50">
        <f t="shared" si="21"/>
        <v>14</v>
      </c>
      <c r="AY28" s="50">
        <f t="shared" si="22"/>
        <v>0</v>
      </c>
      <c r="AZ28" s="50">
        <f t="shared" si="23"/>
        <v>0</v>
      </c>
      <c r="BA28" s="50">
        <f t="shared" si="24"/>
        <v>0</v>
      </c>
      <c r="BB28" s="50">
        <f t="shared" si="25"/>
        <v>0</v>
      </c>
      <c r="BC28" s="42">
        <f t="shared" si="26"/>
        <v>16</v>
      </c>
      <c r="BD28" s="45">
        <f t="shared" si="27"/>
        <v>1</v>
      </c>
      <c r="BE28" s="60">
        <f t="shared" si="28"/>
        <v>4</v>
      </c>
      <c r="BF28" s="60"/>
    </row>
    <row r="29" spans="2:58" s="8" customFormat="1" ht="12.75">
      <c r="B29" s="14">
        <v>25</v>
      </c>
      <c r="C29" s="15" t="s">
        <v>64</v>
      </c>
      <c r="D29" s="14" t="s">
        <v>40</v>
      </c>
      <c r="E29" s="33"/>
      <c r="F29" s="58">
        <f>IF(E29="",0,LOOKUP(E29,'[1]Bodování'!$A$2:$A$101,'[1]Bodování'!$B$2:$B$101))</f>
        <v>0</v>
      </c>
      <c r="G29" s="36"/>
      <c r="H29" s="59">
        <f>IF(G29="",0,LOOKUP(G29,'[1]Bodování'!$A$2:$A$101,'[1]Bodování'!$B$2:$B$101))</f>
        <v>0</v>
      </c>
      <c r="I29" s="33">
        <v>0</v>
      </c>
      <c r="J29" s="58"/>
      <c r="K29" s="36">
        <v>15</v>
      </c>
      <c r="L29" s="59">
        <v>6</v>
      </c>
      <c r="M29" s="33">
        <v>0</v>
      </c>
      <c r="N29" s="58"/>
      <c r="O29" s="36">
        <v>11</v>
      </c>
      <c r="P29" s="59">
        <f>IF(O29="",0,LOOKUP(O29,'[1]Bodování'!$A$2:$A$101,'[1]Bodování'!$B$2:$B$101))</f>
        <v>10</v>
      </c>
      <c r="Q29" s="33">
        <v>0</v>
      </c>
      <c r="R29" s="58"/>
      <c r="S29" s="36">
        <v>0</v>
      </c>
      <c r="T29" s="59"/>
      <c r="U29" s="33">
        <v>0</v>
      </c>
      <c r="V29" s="58"/>
      <c r="W29" s="36"/>
      <c r="X29" s="59">
        <f>IF(W29="",0,LOOKUP(W29,Bodování!$A$2:$A$101,Bodování!$B$2:$B$101))</f>
        <v>0</v>
      </c>
      <c r="Y29" s="51">
        <f t="shared" si="0"/>
        <v>0</v>
      </c>
      <c r="Z29" s="51">
        <f>IF(Y29=0,0,LOOKUP(Y29,Bodování!$A$2:$A$101,Bodování!$B$2:$B$101))</f>
        <v>0</v>
      </c>
      <c r="AA29" s="51">
        <f t="shared" si="1"/>
        <v>0</v>
      </c>
      <c r="AB29" s="51">
        <f>IF(AA29=0,0,LOOKUP(AA29,Bodování!$A$2:$A$101,Bodování!$B$2:$B$101))</f>
        <v>0</v>
      </c>
      <c r="AC29" s="52">
        <f t="shared" si="2"/>
        <v>26</v>
      </c>
      <c r="AD29" s="53">
        <f t="shared" si="3"/>
        <v>16</v>
      </c>
      <c r="AE29" s="37">
        <v>20</v>
      </c>
      <c r="AF29" s="18"/>
      <c r="AG29" s="50">
        <f t="shared" si="4"/>
        <v>0</v>
      </c>
      <c r="AH29" s="50">
        <f t="shared" si="5"/>
        <v>0</v>
      </c>
      <c r="AI29" s="50">
        <f t="shared" si="6"/>
        <v>0</v>
      </c>
      <c r="AJ29" s="50">
        <f t="shared" si="7"/>
        <v>15</v>
      </c>
      <c r="AK29" s="50">
        <f t="shared" si="8"/>
        <v>0</v>
      </c>
      <c r="AL29" s="50">
        <f t="shared" si="9"/>
        <v>11</v>
      </c>
      <c r="AM29" s="50">
        <f t="shared" si="10"/>
        <v>0</v>
      </c>
      <c r="AN29" s="50">
        <f t="shared" si="11"/>
        <v>0</v>
      </c>
      <c r="AO29" s="50">
        <f t="shared" si="12"/>
        <v>0</v>
      </c>
      <c r="AP29" s="50">
        <f t="shared" si="13"/>
        <v>0</v>
      </c>
      <c r="AQ29" s="42">
        <f t="shared" si="14"/>
        <v>15</v>
      </c>
      <c r="AR29" s="42">
        <f t="shared" si="15"/>
        <v>1</v>
      </c>
      <c r="AS29" s="50">
        <f t="shared" si="16"/>
        <v>0</v>
      </c>
      <c r="AT29" s="50">
        <f t="shared" si="17"/>
        <v>0</v>
      </c>
      <c r="AU29" s="50">
        <f t="shared" si="18"/>
        <v>0</v>
      </c>
      <c r="AV29" s="50">
        <f t="shared" si="19"/>
        <v>0</v>
      </c>
      <c r="AW29" s="50">
        <f t="shared" si="20"/>
        <v>0</v>
      </c>
      <c r="AX29" s="50">
        <f t="shared" si="21"/>
        <v>11</v>
      </c>
      <c r="AY29" s="50">
        <f t="shared" si="22"/>
        <v>0</v>
      </c>
      <c r="AZ29" s="50">
        <f t="shared" si="23"/>
        <v>0</v>
      </c>
      <c r="BA29" s="50">
        <f t="shared" si="24"/>
        <v>0</v>
      </c>
      <c r="BB29" s="50">
        <f t="shared" si="25"/>
        <v>0</v>
      </c>
      <c r="BC29" s="42">
        <f t="shared" si="26"/>
        <v>11</v>
      </c>
      <c r="BD29" s="45">
        <f t="shared" si="27"/>
        <v>1</v>
      </c>
      <c r="BE29" s="60">
        <f t="shared" si="28"/>
        <v>2</v>
      </c>
      <c r="BF29" s="60"/>
    </row>
    <row r="30" spans="2:58" s="8" customFormat="1" ht="12.75">
      <c r="B30" s="14">
        <v>20</v>
      </c>
      <c r="C30" s="15" t="s">
        <v>62</v>
      </c>
      <c r="D30" s="14" t="s">
        <v>63</v>
      </c>
      <c r="E30" s="33"/>
      <c r="F30" s="58">
        <f>IF(E30="",0,LOOKUP(E30,'[1]Bodování'!$A$2:$A$101,'[1]Bodování'!$B$2:$B$101))</f>
        <v>0</v>
      </c>
      <c r="G30" s="36"/>
      <c r="H30" s="59">
        <f>IF(G30="",0,LOOKUP(G30,'[1]Bodování'!$A$2:$A$101,'[1]Bodování'!$B$2:$B$101))</f>
        <v>0</v>
      </c>
      <c r="I30" s="33">
        <v>0</v>
      </c>
      <c r="J30" s="58"/>
      <c r="K30" s="36">
        <v>6</v>
      </c>
      <c r="L30" s="59">
        <v>15</v>
      </c>
      <c r="M30" s="33">
        <v>0</v>
      </c>
      <c r="N30" s="58"/>
      <c r="O30" s="36">
        <v>0</v>
      </c>
      <c r="P30" s="59">
        <v>0</v>
      </c>
      <c r="Q30" s="33">
        <v>0</v>
      </c>
      <c r="R30" s="58"/>
      <c r="S30" s="36">
        <v>0</v>
      </c>
      <c r="T30" s="59"/>
      <c r="U30" s="33">
        <v>0</v>
      </c>
      <c r="V30" s="58"/>
      <c r="W30" s="36"/>
      <c r="X30" s="59">
        <f>IF(W30="",0,LOOKUP(W30,Bodování!$A$2:$A$101,Bodování!$B$2:$B$101))</f>
        <v>0</v>
      </c>
      <c r="Y30" s="51">
        <f t="shared" si="0"/>
        <v>0</v>
      </c>
      <c r="Z30" s="51">
        <f>IF(Y30=0,0,LOOKUP(Y30,Bodování!$A$2:$A$101,Bodování!$B$2:$B$101))</f>
        <v>0</v>
      </c>
      <c r="AA30" s="51">
        <f t="shared" si="1"/>
        <v>0</v>
      </c>
      <c r="AB30" s="51">
        <f>IF(AA30=0,0,LOOKUP(AA30,Bodování!$A$2:$A$101,Bodování!$B$2:$B$101))</f>
        <v>0</v>
      </c>
      <c r="AC30" s="52">
        <f t="shared" si="2"/>
        <v>6</v>
      </c>
      <c r="AD30" s="53">
        <f t="shared" si="3"/>
        <v>15</v>
      </c>
      <c r="AE30" s="37">
        <v>21</v>
      </c>
      <c r="AF30" s="18"/>
      <c r="AG30" s="50">
        <f t="shared" si="4"/>
        <v>0</v>
      </c>
      <c r="AH30" s="50">
        <f t="shared" si="5"/>
        <v>0</v>
      </c>
      <c r="AI30" s="50">
        <f t="shared" si="6"/>
        <v>0</v>
      </c>
      <c r="AJ30" s="50">
        <f t="shared" si="7"/>
        <v>6</v>
      </c>
      <c r="AK30" s="50">
        <f t="shared" si="8"/>
        <v>0</v>
      </c>
      <c r="AL30" s="50">
        <f t="shared" si="9"/>
        <v>0</v>
      </c>
      <c r="AM30" s="50">
        <f t="shared" si="10"/>
        <v>0</v>
      </c>
      <c r="AN30" s="50">
        <f t="shared" si="11"/>
        <v>0</v>
      </c>
      <c r="AO30" s="50">
        <f t="shared" si="12"/>
        <v>0</v>
      </c>
      <c r="AP30" s="50">
        <f t="shared" si="13"/>
        <v>0</v>
      </c>
      <c r="AQ30" s="42">
        <f t="shared" si="14"/>
        <v>6</v>
      </c>
      <c r="AR30" s="42">
        <f t="shared" si="15"/>
        <v>1</v>
      </c>
      <c r="AS30" s="50">
        <f t="shared" si="16"/>
        <v>0</v>
      </c>
      <c r="AT30" s="50">
        <f t="shared" si="17"/>
        <v>0</v>
      </c>
      <c r="AU30" s="50">
        <f t="shared" si="18"/>
        <v>0</v>
      </c>
      <c r="AV30" s="50">
        <f t="shared" si="19"/>
        <v>0</v>
      </c>
      <c r="AW30" s="50">
        <f t="shared" si="20"/>
        <v>0</v>
      </c>
      <c r="AX30" s="50">
        <f t="shared" si="21"/>
        <v>0</v>
      </c>
      <c r="AY30" s="50">
        <f t="shared" si="22"/>
        <v>0</v>
      </c>
      <c r="AZ30" s="50">
        <f t="shared" si="23"/>
        <v>0</v>
      </c>
      <c r="BA30" s="50">
        <f t="shared" si="24"/>
        <v>0</v>
      </c>
      <c r="BB30" s="50">
        <f t="shared" si="25"/>
        <v>0</v>
      </c>
      <c r="BC30" s="42">
        <f t="shared" si="26"/>
        <v>0</v>
      </c>
      <c r="BD30" s="45">
        <f t="shared" si="27"/>
        <v>1</v>
      </c>
      <c r="BE30" s="60">
        <f t="shared" si="28"/>
        <v>1</v>
      </c>
      <c r="BF30" s="60"/>
    </row>
    <row r="31" spans="2:58" s="8" customFormat="1" ht="12.75">
      <c r="B31" s="14">
        <v>17</v>
      </c>
      <c r="C31" s="15" t="s">
        <v>65</v>
      </c>
      <c r="D31" s="14" t="s">
        <v>54</v>
      </c>
      <c r="E31" s="33"/>
      <c r="F31" s="58">
        <f>IF(E31="",0,LOOKUP(E31,'[1]Bodování'!$A$2:$A$101,'[1]Bodování'!$B$2:$B$101))</f>
        <v>0</v>
      </c>
      <c r="G31" s="36"/>
      <c r="H31" s="59">
        <f>IF(G31="",0,LOOKUP(G31,'[1]Bodování'!$A$2:$A$101,'[1]Bodování'!$B$2:$B$101))</f>
        <v>0</v>
      </c>
      <c r="I31" s="33">
        <v>17</v>
      </c>
      <c r="J31" s="58">
        <v>4</v>
      </c>
      <c r="K31" s="36">
        <v>0</v>
      </c>
      <c r="L31" s="59"/>
      <c r="M31" s="33">
        <v>15</v>
      </c>
      <c r="N31" s="58">
        <f>IF(M31="",0,LOOKUP(M31,'[1]Bodování'!$A$2:$A$101,'[1]Bodování'!$B$2:$B$101))</f>
        <v>6</v>
      </c>
      <c r="O31" s="36">
        <v>15</v>
      </c>
      <c r="P31" s="59">
        <v>5</v>
      </c>
      <c r="Q31" s="33">
        <v>0</v>
      </c>
      <c r="R31" s="58"/>
      <c r="S31" s="36">
        <v>0</v>
      </c>
      <c r="T31" s="59"/>
      <c r="U31" s="33">
        <v>0</v>
      </c>
      <c r="V31" s="58"/>
      <c r="W31" s="36"/>
      <c r="X31" s="59">
        <f>IF(W31="",0,LOOKUP(W31,Bodování!$A$2:$A$101,Bodování!$B$2:$B$101))</f>
        <v>0</v>
      </c>
      <c r="Y31" s="51">
        <f t="shared" si="0"/>
        <v>0</v>
      </c>
      <c r="Z31" s="51">
        <f>IF(Y31=0,0,LOOKUP(Y31,Bodování!$A$2:$A$101,Bodování!$B$2:$B$101))</f>
        <v>0</v>
      </c>
      <c r="AA31" s="51">
        <f t="shared" si="1"/>
        <v>0</v>
      </c>
      <c r="AB31" s="51">
        <f>IF(AA31=0,0,LOOKUP(AA31,Bodování!$A$2:$A$101,Bodování!$B$2:$B$101))</f>
        <v>0</v>
      </c>
      <c r="AC31" s="52">
        <f t="shared" si="2"/>
        <v>47</v>
      </c>
      <c r="AD31" s="53">
        <f t="shared" si="3"/>
        <v>15</v>
      </c>
      <c r="AE31" s="37">
        <v>22</v>
      </c>
      <c r="AF31" s="18"/>
      <c r="AG31" s="50">
        <f t="shared" si="4"/>
        <v>0</v>
      </c>
      <c r="AH31" s="50">
        <f t="shared" si="5"/>
        <v>0</v>
      </c>
      <c r="AI31" s="50">
        <f t="shared" si="6"/>
        <v>17</v>
      </c>
      <c r="AJ31" s="50">
        <f t="shared" si="7"/>
        <v>0</v>
      </c>
      <c r="AK31" s="50">
        <f t="shared" si="8"/>
        <v>15</v>
      </c>
      <c r="AL31" s="50">
        <f t="shared" si="9"/>
        <v>15</v>
      </c>
      <c r="AM31" s="50">
        <f t="shared" si="10"/>
        <v>0</v>
      </c>
      <c r="AN31" s="50">
        <f t="shared" si="11"/>
        <v>0</v>
      </c>
      <c r="AO31" s="50">
        <f t="shared" si="12"/>
        <v>0</v>
      </c>
      <c r="AP31" s="50">
        <f t="shared" si="13"/>
        <v>0</v>
      </c>
      <c r="AQ31" s="42">
        <f t="shared" si="14"/>
        <v>17</v>
      </c>
      <c r="AR31" s="42">
        <f t="shared" si="15"/>
        <v>1</v>
      </c>
      <c r="AS31" s="50">
        <f t="shared" si="16"/>
        <v>0</v>
      </c>
      <c r="AT31" s="50">
        <f t="shared" si="17"/>
        <v>0</v>
      </c>
      <c r="AU31" s="50">
        <f t="shared" si="18"/>
        <v>0</v>
      </c>
      <c r="AV31" s="50">
        <f t="shared" si="19"/>
        <v>0</v>
      </c>
      <c r="AW31" s="50">
        <f t="shared" si="20"/>
        <v>15</v>
      </c>
      <c r="AX31" s="50">
        <f t="shared" si="21"/>
        <v>15</v>
      </c>
      <c r="AY31" s="50">
        <f t="shared" si="22"/>
        <v>0</v>
      </c>
      <c r="AZ31" s="50">
        <f t="shared" si="23"/>
        <v>0</v>
      </c>
      <c r="BA31" s="50">
        <f t="shared" si="24"/>
        <v>0</v>
      </c>
      <c r="BB31" s="50">
        <f t="shared" si="25"/>
        <v>0</v>
      </c>
      <c r="BC31" s="42">
        <f t="shared" si="26"/>
        <v>15</v>
      </c>
      <c r="BD31" s="45">
        <f t="shared" si="27"/>
        <v>1</v>
      </c>
      <c r="BE31" s="60">
        <f t="shared" si="28"/>
        <v>3</v>
      </c>
      <c r="BF31" s="60"/>
    </row>
    <row r="32" spans="2:58" s="8" customFormat="1" ht="12.75">
      <c r="B32" s="14">
        <v>21</v>
      </c>
      <c r="C32" s="15" t="s">
        <v>66</v>
      </c>
      <c r="D32" s="14" t="s">
        <v>63</v>
      </c>
      <c r="E32" s="33"/>
      <c r="F32" s="58">
        <f>IF(E32="",0,LOOKUP(E32,'[1]Bodování'!$A$2:$A$101,'[1]Bodování'!$B$2:$B$101))</f>
        <v>0</v>
      </c>
      <c r="G32" s="36"/>
      <c r="H32" s="59">
        <f>IF(G32="",0,LOOKUP(G32,'[1]Bodování'!$A$2:$A$101,'[1]Bodování'!$B$2:$B$101))</f>
        <v>0</v>
      </c>
      <c r="I32" s="33">
        <v>0</v>
      </c>
      <c r="J32" s="58"/>
      <c r="K32" s="36">
        <v>9</v>
      </c>
      <c r="L32" s="59">
        <v>12</v>
      </c>
      <c r="M32" s="33">
        <v>0</v>
      </c>
      <c r="N32" s="58"/>
      <c r="O32" s="36">
        <v>0</v>
      </c>
      <c r="P32" s="59">
        <v>0</v>
      </c>
      <c r="Q32" s="33">
        <v>0</v>
      </c>
      <c r="R32" s="58"/>
      <c r="S32" s="36">
        <v>0</v>
      </c>
      <c r="T32" s="59"/>
      <c r="U32" s="33">
        <v>0</v>
      </c>
      <c r="V32" s="58"/>
      <c r="W32" s="36"/>
      <c r="X32" s="59">
        <f>IF(W32="",0,LOOKUP(W32,Bodování!$A$2:$A$101,Bodování!$B$2:$B$101))</f>
        <v>0</v>
      </c>
      <c r="Y32" s="51">
        <f t="shared" si="0"/>
        <v>0</v>
      </c>
      <c r="Z32" s="51">
        <f>IF(Y32=0,0,LOOKUP(Y32,Bodování!$A$2:$A$101,Bodování!$B$2:$B$101))</f>
        <v>0</v>
      </c>
      <c r="AA32" s="51">
        <f t="shared" si="1"/>
        <v>0</v>
      </c>
      <c r="AB32" s="51">
        <f>IF(AA32=0,0,LOOKUP(AA32,Bodování!$A$2:$A$101,Bodování!$B$2:$B$101))</f>
        <v>0</v>
      </c>
      <c r="AC32" s="52">
        <f t="shared" si="2"/>
        <v>9</v>
      </c>
      <c r="AD32" s="53">
        <f t="shared" si="3"/>
        <v>12</v>
      </c>
      <c r="AE32" s="37">
        <v>23</v>
      </c>
      <c r="AF32" s="18"/>
      <c r="AG32" s="50">
        <f t="shared" si="4"/>
        <v>0</v>
      </c>
      <c r="AH32" s="50">
        <f t="shared" si="5"/>
        <v>0</v>
      </c>
      <c r="AI32" s="50">
        <f t="shared" si="6"/>
        <v>0</v>
      </c>
      <c r="AJ32" s="50">
        <f t="shared" si="7"/>
        <v>9</v>
      </c>
      <c r="AK32" s="50">
        <f t="shared" si="8"/>
        <v>0</v>
      </c>
      <c r="AL32" s="50">
        <f t="shared" si="9"/>
        <v>0</v>
      </c>
      <c r="AM32" s="50">
        <f t="shared" si="10"/>
        <v>0</v>
      </c>
      <c r="AN32" s="50">
        <f t="shared" si="11"/>
        <v>0</v>
      </c>
      <c r="AO32" s="50">
        <f t="shared" si="12"/>
        <v>0</v>
      </c>
      <c r="AP32" s="50">
        <f t="shared" si="13"/>
        <v>0</v>
      </c>
      <c r="AQ32" s="42">
        <f t="shared" si="14"/>
        <v>9</v>
      </c>
      <c r="AR32" s="42">
        <f t="shared" si="15"/>
        <v>1</v>
      </c>
      <c r="AS32" s="50">
        <f t="shared" si="16"/>
        <v>0</v>
      </c>
      <c r="AT32" s="50">
        <f t="shared" si="17"/>
        <v>0</v>
      </c>
      <c r="AU32" s="50">
        <f t="shared" si="18"/>
        <v>0</v>
      </c>
      <c r="AV32" s="50">
        <f t="shared" si="19"/>
        <v>0</v>
      </c>
      <c r="AW32" s="50">
        <f t="shared" si="20"/>
        <v>0</v>
      </c>
      <c r="AX32" s="50">
        <f t="shared" si="21"/>
        <v>0</v>
      </c>
      <c r="AY32" s="50">
        <f t="shared" si="22"/>
        <v>0</v>
      </c>
      <c r="AZ32" s="50">
        <f t="shared" si="23"/>
        <v>0</v>
      </c>
      <c r="BA32" s="50">
        <f t="shared" si="24"/>
        <v>0</v>
      </c>
      <c r="BB32" s="50">
        <f t="shared" si="25"/>
        <v>0</v>
      </c>
      <c r="BC32" s="42">
        <f t="shared" si="26"/>
        <v>0</v>
      </c>
      <c r="BD32" s="45">
        <f t="shared" si="27"/>
        <v>1</v>
      </c>
      <c r="BE32" s="60">
        <f t="shared" si="28"/>
        <v>1</v>
      </c>
      <c r="BF32" s="60"/>
    </row>
    <row r="33" spans="2:58" s="8" customFormat="1" ht="12.75">
      <c r="B33" s="14">
        <v>10</v>
      </c>
      <c r="C33" s="15" t="s">
        <v>67</v>
      </c>
      <c r="D33" s="14" t="s">
        <v>56</v>
      </c>
      <c r="E33" s="33"/>
      <c r="F33" s="58">
        <f>IF(E33="",0,LOOKUP(E33,'[1]Bodování'!$A$2:$A$101,'[1]Bodování'!$B$2:$B$101))</f>
        <v>0</v>
      </c>
      <c r="G33" s="36"/>
      <c r="H33" s="59">
        <f>IF(G33="",0,LOOKUP(G33,'[1]Bodování'!$A$2:$A$101,'[1]Bodování'!$B$2:$B$101))</f>
        <v>0</v>
      </c>
      <c r="I33" s="33">
        <v>10</v>
      </c>
      <c r="J33" s="58">
        <v>11</v>
      </c>
      <c r="K33" s="36">
        <v>0</v>
      </c>
      <c r="L33" s="59"/>
      <c r="M33" s="33">
        <v>0</v>
      </c>
      <c r="N33" s="58"/>
      <c r="O33" s="36">
        <v>0</v>
      </c>
      <c r="P33" s="59">
        <v>0</v>
      </c>
      <c r="Q33" s="33">
        <v>0</v>
      </c>
      <c r="R33" s="58"/>
      <c r="S33" s="36">
        <v>0</v>
      </c>
      <c r="T33" s="59"/>
      <c r="U33" s="33">
        <v>0</v>
      </c>
      <c r="V33" s="58"/>
      <c r="W33" s="36"/>
      <c r="X33" s="59">
        <f>IF(W33="",0,LOOKUP(W33,Bodování!$A$2:$A$101,Bodování!$B$2:$B$101))</f>
        <v>0</v>
      </c>
      <c r="Y33" s="51">
        <f t="shared" si="0"/>
        <v>0</v>
      </c>
      <c r="Z33" s="51">
        <f>IF(Y33=0,0,LOOKUP(Y33,Bodování!$A$2:$A$101,Bodování!$B$2:$B$101))</f>
        <v>0</v>
      </c>
      <c r="AA33" s="51">
        <f t="shared" si="1"/>
        <v>0</v>
      </c>
      <c r="AB33" s="51">
        <f>IF(AA33=0,0,LOOKUP(AA33,Bodování!$A$2:$A$101,Bodování!$B$2:$B$101))</f>
        <v>0</v>
      </c>
      <c r="AC33" s="52">
        <f t="shared" si="2"/>
        <v>10</v>
      </c>
      <c r="AD33" s="53">
        <f t="shared" si="3"/>
        <v>11</v>
      </c>
      <c r="AE33" s="37">
        <v>24</v>
      </c>
      <c r="AF33" s="18"/>
      <c r="AG33" s="50">
        <f t="shared" si="4"/>
        <v>0</v>
      </c>
      <c r="AH33" s="50">
        <f t="shared" si="5"/>
        <v>0</v>
      </c>
      <c r="AI33" s="50">
        <f t="shared" si="6"/>
        <v>10</v>
      </c>
      <c r="AJ33" s="50">
        <f t="shared" si="7"/>
        <v>0</v>
      </c>
      <c r="AK33" s="50">
        <f t="shared" si="8"/>
        <v>0</v>
      </c>
      <c r="AL33" s="50">
        <f t="shared" si="9"/>
        <v>0</v>
      </c>
      <c r="AM33" s="50">
        <f t="shared" si="10"/>
        <v>0</v>
      </c>
      <c r="AN33" s="50">
        <f t="shared" si="11"/>
        <v>0</v>
      </c>
      <c r="AO33" s="50">
        <f t="shared" si="12"/>
        <v>0</v>
      </c>
      <c r="AP33" s="50">
        <f t="shared" si="13"/>
        <v>0</v>
      </c>
      <c r="AQ33" s="42">
        <f t="shared" si="14"/>
        <v>10</v>
      </c>
      <c r="AR33" s="42">
        <f t="shared" si="15"/>
        <v>1</v>
      </c>
      <c r="AS33" s="50">
        <f t="shared" si="16"/>
        <v>0</v>
      </c>
      <c r="AT33" s="50">
        <f t="shared" si="17"/>
        <v>0</v>
      </c>
      <c r="AU33" s="50">
        <f t="shared" si="18"/>
        <v>0</v>
      </c>
      <c r="AV33" s="50">
        <f t="shared" si="19"/>
        <v>0</v>
      </c>
      <c r="AW33" s="50">
        <f t="shared" si="20"/>
        <v>0</v>
      </c>
      <c r="AX33" s="50">
        <f t="shared" si="21"/>
        <v>0</v>
      </c>
      <c r="AY33" s="50">
        <f t="shared" si="22"/>
        <v>0</v>
      </c>
      <c r="AZ33" s="50">
        <f t="shared" si="23"/>
        <v>0</v>
      </c>
      <c r="BA33" s="50">
        <f t="shared" si="24"/>
        <v>0</v>
      </c>
      <c r="BB33" s="50">
        <f t="shared" si="25"/>
        <v>0</v>
      </c>
      <c r="BC33" s="42">
        <f t="shared" si="26"/>
        <v>0</v>
      </c>
      <c r="BD33" s="45">
        <f t="shared" si="27"/>
        <v>1</v>
      </c>
      <c r="BE33" s="60">
        <f t="shared" si="28"/>
        <v>1</v>
      </c>
      <c r="BF33" s="60"/>
    </row>
    <row r="34" spans="2:58" s="8" customFormat="1" ht="12.75">
      <c r="B34" s="14">
        <v>27</v>
      </c>
      <c r="C34" s="15" t="s">
        <v>94</v>
      </c>
      <c r="D34" s="14" t="s">
        <v>95</v>
      </c>
      <c r="E34" s="33"/>
      <c r="F34" s="58">
        <f>IF(E34="",0,LOOKUP(E34,Bodování!$A$2:$A$101,Bodování!$B$2:$B$101))</f>
        <v>0</v>
      </c>
      <c r="G34" s="36"/>
      <c r="H34" s="59">
        <f>IF(G34="",0,LOOKUP(G34,Bodování!$A$2:$A$101,Bodování!$B$2:$B$101))</f>
        <v>0</v>
      </c>
      <c r="I34" s="33">
        <v>0</v>
      </c>
      <c r="J34" s="58"/>
      <c r="K34" s="36">
        <v>0</v>
      </c>
      <c r="L34" s="59"/>
      <c r="M34" s="33">
        <v>0</v>
      </c>
      <c r="N34" s="58"/>
      <c r="O34" s="36">
        <v>0</v>
      </c>
      <c r="P34" s="59"/>
      <c r="Q34" s="33">
        <v>0</v>
      </c>
      <c r="R34" s="58"/>
      <c r="S34" s="36">
        <v>11</v>
      </c>
      <c r="T34" s="59">
        <f>IF(S34="",0,LOOKUP(S34,Bodování!$A$2:$A$101,Bodování!$B$2:$B$101))</f>
        <v>10</v>
      </c>
      <c r="U34" s="33">
        <v>0</v>
      </c>
      <c r="V34" s="58"/>
      <c r="W34" s="36"/>
      <c r="X34" s="59">
        <f>IF(W34="",0,LOOKUP(W34,Bodování!$A$2:$A$101,Bodování!$B$2:$B$101))</f>
        <v>0</v>
      </c>
      <c r="Y34" s="51">
        <f t="shared" si="0"/>
        <v>0</v>
      </c>
      <c r="Z34" s="51">
        <f>IF(Y34=0,0,LOOKUP(Y34,Bodování!$A$2:$A$101,Bodování!$B$2:$B$101))</f>
        <v>0</v>
      </c>
      <c r="AA34" s="51">
        <f t="shared" si="1"/>
        <v>0</v>
      </c>
      <c r="AB34" s="51">
        <f>IF(AA34=0,0,LOOKUP(AA34,Bodování!$A$2:$A$101,Bodování!$B$2:$B$101))</f>
        <v>0</v>
      </c>
      <c r="AC34" s="52">
        <f t="shared" si="2"/>
        <v>11</v>
      </c>
      <c r="AD34" s="53">
        <f t="shared" si="3"/>
        <v>10</v>
      </c>
      <c r="AE34" s="37">
        <v>25</v>
      </c>
      <c r="AF34" s="18"/>
      <c r="AG34" s="50">
        <f t="shared" si="4"/>
        <v>0</v>
      </c>
      <c r="AH34" s="50">
        <f t="shared" si="5"/>
        <v>0</v>
      </c>
      <c r="AI34" s="50">
        <f t="shared" si="6"/>
        <v>0</v>
      </c>
      <c r="AJ34" s="50">
        <f t="shared" si="7"/>
        <v>0</v>
      </c>
      <c r="AK34" s="50">
        <f t="shared" si="8"/>
        <v>0</v>
      </c>
      <c r="AL34" s="50">
        <f t="shared" si="9"/>
        <v>0</v>
      </c>
      <c r="AM34" s="50">
        <f t="shared" si="10"/>
        <v>0</v>
      </c>
      <c r="AN34" s="50">
        <f t="shared" si="11"/>
        <v>11</v>
      </c>
      <c r="AO34" s="50">
        <f t="shared" si="12"/>
        <v>0</v>
      </c>
      <c r="AP34" s="50">
        <f t="shared" si="13"/>
        <v>0</v>
      </c>
      <c r="AQ34" s="42">
        <f t="shared" si="14"/>
        <v>11</v>
      </c>
      <c r="AR34" s="42">
        <f t="shared" si="15"/>
        <v>1</v>
      </c>
      <c r="AS34" s="50">
        <f t="shared" si="16"/>
        <v>0</v>
      </c>
      <c r="AT34" s="50">
        <f t="shared" si="17"/>
        <v>0</v>
      </c>
      <c r="AU34" s="50">
        <f t="shared" si="18"/>
        <v>0</v>
      </c>
      <c r="AV34" s="50">
        <f t="shared" si="19"/>
        <v>0</v>
      </c>
      <c r="AW34" s="50">
        <f t="shared" si="20"/>
        <v>0</v>
      </c>
      <c r="AX34" s="50">
        <f t="shared" si="21"/>
        <v>0</v>
      </c>
      <c r="AY34" s="50">
        <f t="shared" si="22"/>
        <v>0</v>
      </c>
      <c r="AZ34" s="50">
        <f t="shared" si="23"/>
        <v>0</v>
      </c>
      <c r="BA34" s="50">
        <f t="shared" si="24"/>
        <v>0</v>
      </c>
      <c r="BB34" s="50">
        <f t="shared" si="25"/>
        <v>0</v>
      </c>
      <c r="BC34" s="42">
        <f t="shared" si="26"/>
        <v>0</v>
      </c>
      <c r="BD34" s="45">
        <f t="shared" si="27"/>
        <v>1</v>
      </c>
      <c r="BE34" s="60">
        <f t="shared" si="28"/>
        <v>1</v>
      </c>
      <c r="BF34" s="60"/>
    </row>
    <row r="35" spans="2:58" s="8" customFormat="1" ht="12.75">
      <c r="B35" s="14">
        <v>23</v>
      </c>
      <c r="C35" s="15" t="s">
        <v>68</v>
      </c>
      <c r="D35" s="14" t="s">
        <v>63</v>
      </c>
      <c r="E35" s="33"/>
      <c r="F35" s="58">
        <f>IF(E35="",0,LOOKUP(E35,'[1]Bodování'!$A$2:$A$101,'[1]Bodování'!$B$2:$B$101))</f>
        <v>0</v>
      </c>
      <c r="G35" s="36"/>
      <c r="H35" s="59">
        <f>IF(G35="",0,LOOKUP(G35,'[1]Bodování'!$A$2:$A$101,'[1]Bodování'!$B$2:$B$101))</f>
        <v>0</v>
      </c>
      <c r="I35" s="33">
        <v>0</v>
      </c>
      <c r="J35" s="58"/>
      <c r="K35" s="36">
        <v>13</v>
      </c>
      <c r="L35" s="59">
        <v>8</v>
      </c>
      <c r="M35" s="33">
        <v>0</v>
      </c>
      <c r="N35" s="58"/>
      <c r="O35" s="36">
        <v>0</v>
      </c>
      <c r="P35" s="59">
        <v>0</v>
      </c>
      <c r="Q35" s="33">
        <v>0</v>
      </c>
      <c r="R35" s="58"/>
      <c r="S35" s="36">
        <v>0</v>
      </c>
      <c r="T35" s="59"/>
      <c r="U35" s="33">
        <v>0</v>
      </c>
      <c r="V35" s="58"/>
      <c r="W35" s="36"/>
      <c r="X35" s="59">
        <f>IF(W35="",0,LOOKUP(W35,Bodování!$A$2:$A$101,Bodování!$B$2:$B$101))</f>
        <v>0</v>
      </c>
      <c r="Y35" s="51">
        <f t="shared" si="0"/>
        <v>0</v>
      </c>
      <c r="Z35" s="51">
        <f>IF(Y35=0,0,LOOKUP(Y35,Bodování!$A$2:$A$101,Bodování!$B$2:$B$101))</f>
        <v>0</v>
      </c>
      <c r="AA35" s="51">
        <f t="shared" si="1"/>
        <v>0</v>
      </c>
      <c r="AB35" s="51">
        <f>IF(AA35=0,0,LOOKUP(AA35,Bodování!$A$2:$A$101,Bodování!$B$2:$B$101))</f>
        <v>0</v>
      </c>
      <c r="AC35" s="52">
        <f t="shared" si="2"/>
        <v>13</v>
      </c>
      <c r="AD35" s="53">
        <f t="shared" si="3"/>
        <v>8</v>
      </c>
      <c r="AE35" s="37">
        <v>26</v>
      </c>
      <c r="AF35" s="18"/>
      <c r="AG35" s="50">
        <f t="shared" si="4"/>
        <v>0</v>
      </c>
      <c r="AH35" s="50">
        <f t="shared" si="5"/>
        <v>0</v>
      </c>
      <c r="AI35" s="50">
        <f t="shared" si="6"/>
        <v>0</v>
      </c>
      <c r="AJ35" s="50">
        <f t="shared" si="7"/>
        <v>13</v>
      </c>
      <c r="AK35" s="50">
        <f t="shared" si="8"/>
        <v>0</v>
      </c>
      <c r="AL35" s="50">
        <f t="shared" si="9"/>
        <v>0</v>
      </c>
      <c r="AM35" s="50">
        <f t="shared" si="10"/>
        <v>0</v>
      </c>
      <c r="AN35" s="50">
        <f t="shared" si="11"/>
        <v>0</v>
      </c>
      <c r="AO35" s="50">
        <f t="shared" si="12"/>
        <v>0</v>
      </c>
      <c r="AP35" s="50">
        <f t="shared" si="13"/>
        <v>0</v>
      </c>
      <c r="AQ35" s="42">
        <f t="shared" si="14"/>
        <v>13</v>
      </c>
      <c r="AR35" s="42">
        <f t="shared" si="15"/>
        <v>1</v>
      </c>
      <c r="AS35" s="50">
        <f t="shared" si="16"/>
        <v>0</v>
      </c>
      <c r="AT35" s="50">
        <f t="shared" si="17"/>
        <v>0</v>
      </c>
      <c r="AU35" s="50">
        <f t="shared" si="18"/>
        <v>0</v>
      </c>
      <c r="AV35" s="50">
        <f t="shared" si="19"/>
        <v>0</v>
      </c>
      <c r="AW35" s="50">
        <f t="shared" si="20"/>
        <v>0</v>
      </c>
      <c r="AX35" s="50">
        <f t="shared" si="21"/>
        <v>0</v>
      </c>
      <c r="AY35" s="50">
        <f t="shared" si="22"/>
        <v>0</v>
      </c>
      <c r="AZ35" s="50">
        <f t="shared" si="23"/>
        <v>0</v>
      </c>
      <c r="BA35" s="50">
        <f t="shared" si="24"/>
        <v>0</v>
      </c>
      <c r="BB35" s="50">
        <f t="shared" si="25"/>
        <v>0</v>
      </c>
      <c r="BC35" s="42">
        <f t="shared" si="26"/>
        <v>0</v>
      </c>
      <c r="BD35" s="45">
        <f t="shared" si="27"/>
        <v>1</v>
      </c>
      <c r="BE35" s="60">
        <f t="shared" si="28"/>
        <v>1</v>
      </c>
      <c r="BF35" s="60"/>
    </row>
    <row r="36" spans="2:58" s="8" customFormat="1" ht="12.75">
      <c r="B36" s="14">
        <v>24</v>
      </c>
      <c r="C36" s="15" t="s">
        <v>69</v>
      </c>
      <c r="D36" s="14" t="s">
        <v>60</v>
      </c>
      <c r="E36" s="33"/>
      <c r="F36" s="58">
        <f>IF(E36="",0,LOOKUP(E36,'[1]Bodování'!$A$2:$A$101,'[1]Bodování'!$B$2:$B$101))</f>
        <v>0</v>
      </c>
      <c r="G36" s="36"/>
      <c r="H36" s="59">
        <f>IF(G36="",0,LOOKUP(G36,'[1]Bodování'!$A$2:$A$101,'[1]Bodování'!$B$2:$B$101))</f>
        <v>0</v>
      </c>
      <c r="I36" s="33">
        <v>0</v>
      </c>
      <c r="J36" s="58"/>
      <c r="K36" s="36">
        <v>14</v>
      </c>
      <c r="L36" s="59">
        <v>7</v>
      </c>
      <c r="M36" s="33">
        <v>0</v>
      </c>
      <c r="N36" s="58"/>
      <c r="O36" s="36">
        <v>0</v>
      </c>
      <c r="P36" s="59">
        <v>0</v>
      </c>
      <c r="Q36" s="33">
        <v>0</v>
      </c>
      <c r="R36" s="58"/>
      <c r="S36" s="36">
        <v>0</v>
      </c>
      <c r="T36" s="59"/>
      <c r="U36" s="33">
        <v>0</v>
      </c>
      <c r="V36" s="58"/>
      <c r="W36" s="36"/>
      <c r="X36" s="59">
        <f>IF(W36="",0,LOOKUP(W36,Bodování!$A$2:$A$101,Bodování!$B$2:$B$101))</f>
        <v>0</v>
      </c>
      <c r="Y36" s="51">
        <f t="shared" si="0"/>
        <v>0</v>
      </c>
      <c r="Z36" s="51">
        <f>IF(Y36=0,0,LOOKUP(Y36,Bodování!$A$2:$A$101,Bodování!$B$2:$B$101))</f>
        <v>0</v>
      </c>
      <c r="AA36" s="51">
        <f t="shared" si="1"/>
        <v>0</v>
      </c>
      <c r="AB36" s="51">
        <f>IF(AA36=0,0,LOOKUP(AA36,Bodování!$A$2:$A$101,Bodování!$B$2:$B$101))</f>
        <v>0</v>
      </c>
      <c r="AC36" s="52">
        <f t="shared" si="2"/>
        <v>14</v>
      </c>
      <c r="AD36" s="53">
        <f t="shared" si="3"/>
        <v>7</v>
      </c>
      <c r="AE36" s="37">
        <v>27</v>
      </c>
      <c r="AF36" s="18"/>
      <c r="AG36" s="50">
        <f t="shared" si="4"/>
        <v>0</v>
      </c>
      <c r="AH36" s="50">
        <f t="shared" si="5"/>
        <v>0</v>
      </c>
      <c r="AI36" s="50">
        <f t="shared" si="6"/>
        <v>0</v>
      </c>
      <c r="AJ36" s="50">
        <f t="shared" si="7"/>
        <v>14</v>
      </c>
      <c r="AK36" s="50">
        <f t="shared" si="8"/>
        <v>0</v>
      </c>
      <c r="AL36" s="50">
        <f t="shared" si="9"/>
        <v>0</v>
      </c>
      <c r="AM36" s="50">
        <f t="shared" si="10"/>
        <v>0</v>
      </c>
      <c r="AN36" s="50">
        <f t="shared" si="11"/>
        <v>0</v>
      </c>
      <c r="AO36" s="50">
        <f t="shared" si="12"/>
        <v>0</v>
      </c>
      <c r="AP36" s="50">
        <f t="shared" si="13"/>
        <v>0</v>
      </c>
      <c r="AQ36" s="42">
        <f t="shared" si="14"/>
        <v>14</v>
      </c>
      <c r="AR36" s="42">
        <f t="shared" si="15"/>
        <v>1</v>
      </c>
      <c r="AS36" s="50">
        <f t="shared" si="16"/>
        <v>0</v>
      </c>
      <c r="AT36" s="50">
        <f t="shared" si="17"/>
        <v>0</v>
      </c>
      <c r="AU36" s="50">
        <f t="shared" si="18"/>
        <v>0</v>
      </c>
      <c r="AV36" s="50">
        <f t="shared" si="19"/>
        <v>0</v>
      </c>
      <c r="AW36" s="50">
        <f t="shared" si="20"/>
        <v>0</v>
      </c>
      <c r="AX36" s="50">
        <f t="shared" si="21"/>
        <v>0</v>
      </c>
      <c r="AY36" s="50">
        <f t="shared" si="22"/>
        <v>0</v>
      </c>
      <c r="AZ36" s="50">
        <f t="shared" si="23"/>
        <v>0</v>
      </c>
      <c r="BA36" s="50">
        <f t="shared" si="24"/>
        <v>0</v>
      </c>
      <c r="BB36" s="50">
        <f t="shared" si="25"/>
        <v>0</v>
      </c>
      <c r="BC36" s="42">
        <f t="shared" si="26"/>
        <v>0</v>
      </c>
      <c r="BD36" s="45">
        <f t="shared" si="27"/>
        <v>1</v>
      </c>
      <c r="BE36" s="60">
        <f t="shared" si="28"/>
        <v>1</v>
      </c>
      <c r="BF36" s="60"/>
    </row>
    <row r="37" spans="2:58" s="8" customFormat="1" ht="12.75">
      <c r="B37" s="14"/>
      <c r="C37" s="15"/>
      <c r="D37" s="14"/>
      <c r="E37" s="33"/>
      <c r="F37" s="58">
        <f>IF(E37="",0,LOOKUP(E37,'[1]Bodování'!$A$2:$A$101,'[1]Bodování'!$B$2:$B$101))</f>
        <v>0</v>
      </c>
      <c r="G37" s="36"/>
      <c r="H37" s="59">
        <f>IF(G37="",0,LOOKUP(G37,'[1]Bodování'!$A$2:$A$101,'[1]Bodování'!$B$2:$B$101))</f>
        <v>0</v>
      </c>
      <c r="I37" s="33"/>
      <c r="J37" s="58">
        <v>0</v>
      </c>
      <c r="K37" s="36"/>
      <c r="L37" s="59">
        <v>0</v>
      </c>
      <c r="M37" s="33"/>
      <c r="N37" s="58">
        <v>0</v>
      </c>
      <c r="O37" s="36"/>
      <c r="P37" s="59"/>
      <c r="Q37" s="33"/>
      <c r="R37" s="58"/>
      <c r="S37" s="36"/>
      <c r="T37" s="59"/>
      <c r="U37" s="33"/>
      <c r="V37" s="58">
        <f>IF(U37="",0,LOOKUP(U37,Bodování!$A$2:$A$101,Bodování!$B$2:$B$101))</f>
        <v>0</v>
      </c>
      <c r="W37" s="36"/>
      <c r="X37" s="59">
        <f>IF(W37="",0,LOOKUP(W37,Bodování!$A$2:$A$101,Bodování!$B$2:$B$101))</f>
        <v>0</v>
      </c>
      <c r="Y37" s="51">
        <f t="shared" si="0"/>
        <v>0</v>
      </c>
      <c r="Z37" s="51">
        <f>IF(Y37=0,0,LOOKUP(Y37,Bodování!$A$2:$A$101,Bodování!$B$2:$B$101))</f>
        <v>0</v>
      </c>
      <c r="AA37" s="51">
        <f t="shared" si="1"/>
        <v>0</v>
      </c>
      <c r="AB37" s="51">
        <f>IF(AA37=0,0,LOOKUP(AA37,Bodování!$A$2:$A$101,Bodování!$B$2:$B$101))</f>
        <v>0</v>
      </c>
      <c r="AC37" s="52">
        <v>0</v>
      </c>
      <c r="AD37" s="53">
        <f t="shared" si="3"/>
      </c>
      <c r="AE37" s="37"/>
      <c r="AF37" s="18"/>
      <c r="AG37" s="50">
        <f t="shared" si="4"/>
        <v>0</v>
      </c>
      <c r="AH37" s="50">
        <f t="shared" si="5"/>
        <v>0</v>
      </c>
      <c r="AI37" s="50">
        <f t="shared" si="6"/>
        <v>0</v>
      </c>
      <c r="AJ37" s="50">
        <f t="shared" si="7"/>
        <v>0</v>
      </c>
      <c r="AK37" s="50">
        <f t="shared" si="8"/>
        <v>0</v>
      </c>
      <c r="AL37" s="50">
        <f t="shared" si="9"/>
        <v>0</v>
      </c>
      <c r="AM37" s="50">
        <f t="shared" si="10"/>
        <v>0</v>
      </c>
      <c r="AN37" s="50">
        <f t="shared" si="11"/>
        <v>0</v>
      </c>
      <c r="AO37" s="50">
        <f t="shared" si="12"/>
        <v>0</v>
      </c>
      <c r="AP37" s="50">
        <f t="shared" si="13"/>
        <v>0</v>
      </c>
      <c r="AQ37" s="42">
        <f t="shared" si="14"/>
        <v>0</v>
      </c>
      <c r="AR37" s="42">
        <f t="shared" si="15"/>
        <v>10</v>
      </c>
      <c r="AS37" s="50">
        <f t="shared" si="16"/>
        <v>0</v>
      </c>
      <c r="AT37" s="50">
        <f t="shared" si="17"/>
        <v>0</v>
      </c>
      <c r="AU37" s="50">
        <f t="shared" si="18"/>
        <v>0</v>
      </c>
      <c r="AV37" s="50">
        <f t="shared" si="19"/>
        <v>0</v>
      </c>
      <c r="AW37" s="50">
        <f t="shared" si="20"/>
        <v>0</v>
      </c>
      <c r="AX37" s="50">
        <f t="shared" si="21"/>
        <v>0</v>
      </c>
      <c r="AY37" s="50">
        <f t="shared" si="22"/>
        <v>0</v>
      </c>
      <c r="AZ37" s="50">
        <f t="shared" si="23"/>
        <v>0</v>
      </c>
      <c r="BA37" s="50">
        <f t="shared" si="24"/>
        <v>0</v>
      </c>
      <c r="BB37" s="50">
        <f t="shared" si="25"/>
        <v>0</v>
      </c>
      <c r="BC37" s="42">
        <f t="shared" si="26"/>
        <v>0</v>
      </c>
      <c r="BD37" s="45">
        <f t="shared" si="27"/>
        <v>0</v>
      </c>
      <c r="BE37" s="60">
        <f t="shared" si="28"/>
        <v>0</v>
      </c>
      <c r="BF37" s="60"/>
    </row>
    <row r="38" spans="2:58" s="8" customFormat="1" ht="12.75">
      <c r="B38" s="14"/>
      <c r="C38" s="15"/>
      <c r="D38" s="14"/>
      <c r="E38" s="33"/>
      <c r="F38" s="58">
        <f>IF(E38="",0,LOOKUP(E38,Bodování!$A$2:$A$101,Bodování!$B$2:$B$101))</f>
        <v>0</v>
      </c>
      <c r="G38" s="36"/>
      <c r="H38" s="59">
        <f>IF(G38="",0,LOOKUP(G38,Bodování!$A$2:$A$101,Bodování!$B$2:$B$101))</f>
        <v>0</v>
      </c>
      <c r="I38" s="33"/>
      <c r="J38" s="58">
        <f>IF(I38="",0,LOOKUP(I38,Bodování!$A$2:$A$101,Bodování!$B$2:$B$101))</f>
        <v>0</v>
      </c>
      <c r="K38" s="36"/>
      <c r="L38" s="59">
        <f>IF(K38="",0,LOOKUP(K38,Bodování!$A$2:$A$101,Bodování!$B$2:$B$101))</f>
        <v>0</v>
      </c>
      <c r="M38" s="33"/>
      <c r="N38" s="58">
        <f>IF(M38="",0,LOOKUP(M38,Bodování!$A$2:$A$101,Bodování!$B$2:$B$101))</f>
        <v>0</v>
      </c>
      <c r="O38" s="36"/>
      <c r="P38" s="59">
        <f>IF(O38="",0,LOOKUP(O38,Bodování!$A$2:$A$101,Bodování!$B$2:$B$101))</f>
        <v>0</v>
      </c>
      <c r="Q38" s="33"/>
      <c r="R38" s="58">
        <f>IF(Q38="",0,LOOKUP(Q38,Bodování!$A$2:$A$101,Bodování!$B$2:$B$101))</f>
        <v>0</v>
      </c>
      <c r="S38" s="36"/>
      <c r="T38" s="59">
        <f>IF(S38="",0,LOOKUP(S38,Bodování!$A$2:$A$101,Bodování!$B$2:$B$101))</f>
        <v>0</v>
      </c>
      <c r="U38" s="33"/>
      <c r="V38" s="58">
        <f>IF(U38="",0,LOOKUP(U38,Bodování!$A$2:$A$101,Bodování!$B$2:$B$101))</f>
        <v>0</v>
      </c>
      <c r="W38" s="36"/>
      <c r="X38" s="59">
        <f>IF(W38="",0,LOOKUP(W38,Bodování!$A$2:$A$101,Bodování!$B$2:$B$101))</f>
        <v>0</v>
      </c>
      <c r="Y38" s="51">
        <f t="shared" si="0"/>
        <v>0</v>
      </c>
      <c r="Z38" s="51">
        <f>IF(Y38=0,0,LOOKUP(Y38,Bodování!$A$2:$A$101,Bodování!$B$2:$B$101))</f>
        <v>0</v>
      </c>
      <c r="AA38" s="51">
        <f t="shared" si="1"/>
        <v>0</v>
      </c>
      <c r="AB38" s="51">
        <f>IF(AA38=0,0,LOOKUP(AA38,Bodování!$A$2:$A$101,Bodování!$B$2:$B$101))</f>
        <v>0</v>
      </c>
      <c r="AC38" s="52">
        <f t="shared" si="2"/>
      </c>
      <c r="AD38" s="53">
        <f t="shared" si="3"/>
      </c>
      <c r="AE38" s="37"/>
      <c r="AF38" s="18"/>
      <c r="AG38" s="50">
        <f t="shared" si="4"/>
        <v>0</v>
      </c>
      <c r="AH38" s="50">
        <f t="shared" si="5"/>
        <v>0</v>
      </c>
      <c r="AI38" s="50">
        <f t="shared" si="6"/>
        <v>0</v>
      </c>
      <c r="AJ38" s="50">
        <f t="shared" si="7"/>
        <v>0</v>
      </c>
      <c r="AK38" s="50">
        <f t="shared" si="8"/>
        <v>0</v>
      </c>
      <c r="AL38" s="50">
        <f t="shared" si="9"/>
        <v>0</v>
      </c>
      <c r="AM38" s="50">
        <f t="shared" si="10"/>
        <v>0</v>
      </c>
      <c r="AN38" s="50">
        <f t="shared" si="11"/>
        <v>0</v>
      </c>
      <c r="AO38" s="50">
        <f t="shared" si="12"/>
        <v>0</v>
      </c>
      <c r="AP38" s="50">
        <f t="shared" si="13"/>
        <v>0</v>
      </c>
      <c r="AQ38" s="42">
        <f t="shared" si="14"/>
        <v>0</v>
      </c>
      <c r="AR38" s="42">
        <f t="shared" si="15"/>
        <v>10</v>
      </c>
      <c r="AS38" s="50">
        <f t="shared" si="16"/>
        <v>0</v>
      </c>
      <c r="AT38" s="50">
        <f t="shared" si="17"/>
        <v>0</v>
      </c>
      <c r="AU38" s="50">
        <f t="shared" si="18"/>
        <v>0</v>
      </c>
      <c r="AV38" s="50">
        <f t="shared" si="19"/>
        <v>0</v>
      </c>
      <c r="AW38" s="50">
        <f t="shared" si="20"/>
        <v>0</v>
      </c>
      <c r="AX38" s="50">
        <f t="shared" si="21"/>
        <v>0</v>
      </c>
      <c r="AY38" s="50">
        <f t="shared" si="22"/>
        <v>0</v>
      </c>
      <c r="AZ38" s="50">
        <f t="shared" si="23"/>
        <v>0</v>
      </c>
      <c r="BA38" s="50">
        <f t="shared" si="24"/>
        <v>0</v>
      </c>
      <c r="BB38" s="50">
        <f t="shared" si="25"/>
        <v>0</v>
      </c>
      <c r="BC38" s="42">
        <f t="shared" si="26"/>
        <v>0</v>
      </c>
      <c r="BD38" s="45">
        <f t="shared" si="27"/>
        <v>0</v>
      </c>
      <c r="BE38" s="60">
        <f t="shared" si="28"/>
        <v>0</v>
      </c>
      <c r="BF38" s="60"/>
    </row>
    <row r="39" spans="2:58" s="8" customFormat="1" ht="12.75">
      <c r="B39" s="14"/>
      <c r="C39" s="15"/>
      <c r="D39" s="14"/>
      <c r="E39" s="33"/>
      <c r="F39" s="58">
        <f>IF(E39="",0,LOOKUP(E39,Bodování!$A$2:$A$101,Bodování!$B$2:$B$101))</f>
        <v>0</v>
      </c>
      <c r="G39" s="36"/>
      <c r="H39" s="59">
        <f>IF(G39="",0,LOOKUP(G39,Bodování!$A$2:$A$101,Bodování!$B$2:$B$101))</f>
        <v>0</v>
      </c>
      <c r="I39" s="33"/>
      <c r="J39" s="58">
        <f>IF(I39="",0,LOOKUP(I39,Bodování!$A$2:$A$101,Bodování!$B$2:$B$101))</f>
        <v>0</v>
      </c>
      <c r="K39" s="36"/>
      <c r="L39" s="59">
        <f>IF(K39="",0,LOOKUP(K39,Bodování!$A$2:$A$101,Bodování!$B$2:$B$101))</f>
        <v>0</v>
      </c>
      <c r="M39" s="33"/>
      <c r="N39" s="58">
        <f>IF(M39="",0,LOOKUP(M39,Bodování!$A$2:$A$101,Bodování!$B$2:$B$101))</f>
        <v>0</v>
      </c>
      <c r="O39" s="36"/>
      <c r="P39" s="59">
        <f>IF(O39="",0,LOOKUP(O39,Bodování!$A$2:$A$101,Bodování!$B$2:$B$101))</f>
        <v>0</v>
      </c>
      <c r="Q39" s="33"/>
      <c r="R39" s="58">
        <f>IF(Q39="",0,LOOKUP(Q39,Bodování!$A$2:$A$101,Bodování!$B$2:$B$101))</f>
        <v>0</v>
      </c>
      <c r="S39" s="36"/>
      <c r="T39" s="59">
        <f>IF(S39="",0,LOOKUP(S39,Bodování!$A$2:$A$101,Bodování!$B$2:$B$101))</f>
        <v>0</v>
      </c>
      <c r="U39" s="33"/>
      <c r="V39" s="58">
        <f>IF(U39="",0,LOOKUP(U39,Bodování!$A$2:$A$101,Bodování!$B$2:$B$101))</f>
        <v>0</v>
      </c>
      <c r="W39" s="36"/>
      <c r="X39" s="59">
        <f>IF(W39="",0,LOOKUP(W39,Bodování!$A$2:$A$101,Bodování!$B$2:$B$101))</f>
        <v>0</v>
      </c>
      <c r="Y39" s="51">
        <f t="shared" si="0"/>
        <v>0</v>
      </c>
      <c r="Z39" s="51">
        <f>IF(Y39=0,0,LOOKUP(Y39,Bodování!$A$2:$A$101,Bodování!$B$2:$B$101))</f>
        <v>0</v>
      </c>
      <c r="AA39" s="51">
        <f t="shared" si="1"/>
        <v>0</v>
      </c>
      <c r="AB39" s="51">
        <f>IF(AA39=0,0,LOOKUP(AA39,Bodování!$A$2:$A$101,Bodování!$B$2:$B$101))</f>
        <v>0</v>
      </c>
      <c r="AC39" s="52">
        <f t="shared" si="2"/>
      </c>
      <c r="AD39" s="53">
        <f t="shared" si="3"/>
      </c>
      <c r="AE39" s="37"/>
      <c r="AF39" s="18"/>
      <c r="AG39" s="50">
        <f t="shared" si="4"/>
        <v>0</v>
      </c>
      <c r="AH39" s="50">
        <f t="shared" si="5"/>
        <v>0</v>
      </c>
      <c r="AI39" s="50">
        <f t="shared" si="6"/>
        <v>0</v>
      </c>
      <c r="AJ39" s="50">
        <f t="shared" si="7"/>
        <v>0</v>
      </c>
      <c r="AK39" s="50">
        <f t="shared" si="8"/>
        <v>0</v>
      </c>
      <c r="AL39" s="50">
        <f t="shared" si="9"/>
        <v>0</v>
      </c>
      <c r="AM39" s="50">
        <f t="shared" si="10"/>
        <v>0</v>
      </c>
      <c r="AN39" s="50">
        <f t="shared" si="11"/>
        <v>0</v>
      </c>
      <c r="AO39" s="50">
        <f t="shared" si="12"/>
        <v>0</v>
      </c>
      <c r="AP39" s="50">
        <f t="shared" si="13"/>
        <v>0</v>
      </c>
      <c r="AQ39" s="42">
        <f t="shared" si="14"/>
        <v>0</v>
      </c>
      <c r="AR39" s="42">
        <f t="shared" si="15"/>
        <v>10</v>
      </c>
      <c r="AS39" s="50">
        <f t="shared" si="16"/>
        <v>0</v>
      </c>
      <c r="AT39" s="50">
        <f t="shared" si="17"/>
        <v>0</v>
      </c>
      <c r="AU39" s="50">
        <f t="shared" si="18"/>
        <v>0</v>
      </c>
      <c r="AV39" s="50">
        <f t="shared" si="19"/>
        <v>0</v>
      </c>
      <c r="AW39" s="50">
        <f t="shared" si="20"/>
        <v>0</v>
      </c>
      <c r="AX39" s="50">
        <f t="shared" si="21"/>
        <v>0</v>
      </c>
      <c r="AY39" s="50">
        <f t="shared" si="22"/>
        <v>0</v>
      </c>
      <c r="AZ39" s="50">
        <f t="shared" si="23"/>
        <v>0</v>
      </c>
      <c r="BA39" s="50">
        <f t="shared" si="24"/>
        <v>0</v>
      </c>
      <c r="BB39" s="50">
        <f t="shared" si="25"/>
        <v>0</v>
      </c>
      <c r="BC39" s="42">
        <f t="shared" si="26"/>
        <v>0</v>
      </c>
      <c r="BD39" s="45">
        <f t="shared" si="27"/>
        <v>0</v>
      </c>
      <c r="BE39" s="60">
        <f t="shared" si="28"/>
        <v>0</v>
      </c>
      <c r="BF39" s="60"/>
    </row>
    <row r="40" spans="2:58" s="8" customFormat="1" ht="12.75">
      <c r="B40" s="14"/>
      <c r="C40" s="15"/>
      <c r="D40" s="14"/>
      <c r="E40" s="33"/>
      <c r="F40" s="58">
        <f>IF(E40="",0,LOOKUP(E40,Bodování!$A$2:$A$101,Bodování!$B$2:$B$101))</f>
        <v>0</v>
      </c>
      <c r="G40" s="36"/>
      <c r="H40" s="59">
        <f>IF(G40="",0,LOOKUP(G40,Bodování!$A$2:$A$101,Bodování!$B$2:$B$101))</f>
        <v>0</v>
      </c>
      <c r="I40" s="33"/>
      <c r="J40" s="58">
        <f>IF(I40="",0,LOOKUP(I40,Bodování!$A$2:$A$101,Bodování!$B$2:$B$101))</f>
        <v>0</v>
      </c>
      <c r="K40" s="36"/>
      <c r="L40" s="59">
        <f>IF(K40="",0,LOOKUP(K40,Bodování!$A$2:$A$101,Bodování!$B$2:$B$101))</f>
        <v>0</v>
      </c>
      <c r="M40" s="33"/>
      <c r="N40" s="58">
        <f>IF(M40="",0,LOOKUP(M40,Bodování!$A$2:$A$101,Bodování!$B$2:$B$101))</f>
        <v>0</v>
      </c>
      <c r="O40" s="36"/>
      <c r="P40" s="59">
        <f>IF(O40="",0,LOOKUP(O40,Bodování!$A$2:$A$101,Bodování!$B$2:$B$101))</f>
        <v>0</v>
      </c>
      <c r="Q40" s="33"/>
      <c r="R40" s="58">
        <f>IF(Q40="",0,LOOKUP(Q40,Bodování!$A$2:$A$101,Bodování!$B$2:$B$101))</f>
        <v>0</v>
      </c>
      <c r="S40" s="36"/>
      <c r="T40" s="59">
        <f>IF(S40="",0,LOOKUP(S40,Bodování!$A$2:$A$101,Bodování!$B$2:$B$101))</f>
        <v>0</v>
      </c>
      <c r="U40" s="33"/>
      <c r="V40" s="58">
        <f>IF(U40="",0,LOOKUP(U40,Bodování!$A$2:$A$101,Bodování!$B$2:$B$101))</f>
        <v>0</v>
      </c>
      <c r="W40" s="36"/>
      <c r="X40" s="59">
        <f>IF(W40="",0,LOOKUP(W40,Bodování!$A$2:$A$101,Bodování!$B$2:$B$101))</f>
        <v>0</v>
      </c>
      <c r="Y40" s="51">
        <f t="shared" si="0"/>
        <v>0</v>
      </c>
      <c r="Z40" s="51">
        <f>IF(Y40=0,0,LOOKUP(Y40,Bodování!$A$2:$A$101,Bodování!$B$2:$B$101))</f>
        <v>0</v>
      </c>
      <c r="AA40" s="51">
        <f t="shared" si="1"/>
        <v>0</v>
      </c>
      <c r="AB40" s="51">
        <f>IF(AA40=0,0,LOOKUP(AA40,Bodování!$A$2:$A$101,Bodování!$B$2:$B$101))</f>
        <v>0</v>
      </c>
      <c r="AC40" s="52">
        <f t="shared" si="2"/>
      </c>
      <c r="AD40" s="53">
        <f t="shared" si="3"/>
      </c>
      <c r="AE40" s="37"/>
      <c r="AF40" s="18"/>
      <c r="AG40" s="50">
        <f t="shared" si="4"/>
        <v>0</v>
      </c>
      <c r="AH40" s="50">
        <f t="shared" si="5"/>
        <v>0</v>
      </c>
      <c r="AI40" s="50">
        <f t="shared" si="6"/>
        <v>0</v>
      </c>
      <c r="AJ40" s="50">
        <f t="shared" si="7"/>
        <v>0</v>
      </c>
      <c r="AK40" s="50">
        <f t="shared" si="8"/>
        <v>0</v>
      </c>
      <c r="AL40" s="50">
        <f t="shared" si="9"/>
        <v>0</v>
      </c>
      <c r="AM40" s="50">
        <f t="shared" si="10"/>
        <v>0</v>
      </c>
      <c r="AN40" s="50">
        <f t="shared" si="11"/>
        <v>0</v>
      </c>
      <c r="AO40" s="50">
        <f t="shared" si="12"/>
        <v>0</v>
      </c>
      <c r="AP40" s="50">
        <f t="shared" si="13"/>
        <v>0</v>
      </c>
      <c r="AQ40" s="42">
        <f t="shared" si="14"/>
        <v>0</v>
      </c>
      <c r="AR40" s="42">
        <f t="shared" si="15"/>
        <v>10</v>
      </c>
      <c r="AS40" s="50">
        <f t="shared" si="16"/>
        <v>0</v>
      </c>
      <c r="AT40" s="50">
        <f t="shared" si="17"/>
        <v>0</v>
      </c>
      <c r="AU40" s="50">
        <f t="shared" si="18"/>
        <v>0</v>
      </c>
      <c r="AV40" s="50">
        <f t="shared" si="19"/>
        <v>0</v>
      </c>
      <c r="AW40" s="50">
        <f t="shared" si="20"/>
        <v>0</v>
      </c>
      <c r="AX40" s="50">
        <f t="shared" si="21"/>
        <v>0</v>
      </c>
      <c r="AY40" s="50">
        <f t="shared" si="22"/>
        <v>0</v>
      </c>
      <c r="AZ40" s="50">
        <f t="shared" si="23"/>
        <v>0</v>
      </c>
      <c r="BA40" s="50">
        <f t="shared" si="24"/>
        <v>0</v>
      </c>
      <c r="BB40" s="50">
        <f t="shared" si="25"/>
        <v>0</v>
      </c>
      <c r="BC40" s="42">
        <f t="shared" si="26"/>
        <v>0</v>
      </c>
      <c r="BD40" s="45">
        <f t="shared" si="27"/>
        <v>0</v>
      </c>
      <c r="BE40" s="60">
        <f t="shared" si="28"/>
        <v>0</v>
      </c>
      <c r="BF40" s="60"/>
    </row>
    <row r="41" spans="2:58" s="8" customFormat="1" ht="12.75">
      <c r="B41" s="14"/>
      <c r="C41" s="15"/>
      <c r="D41" s="14"/>
      <c r="E41" s="33"/>
      <c r="F41" s="58">
        <f>IF(E41="",0,LOOKUP(E41,Bodování!$A$2:$A$101,Bodování!$B$2:$B$101))</f>
        <v>0</v>
      </c>
      <c r="G41" s="36"/>
      <c r="H41" s="59">
        <f>IF(G41="",0,LOOKUP(G41,Bodování!$A$2:$A$101,Bodování!$B$2:$B$101))</f>
        <v>0</v>
      </c>
      <c r="I41" s="33"/>
      <c r="J41" s="58">
        <f>IF(I41="",0,LOOKUP(I41,Bodování!$A$2:$A$101,Bodování!$B$2:$B$101))</f>
        <v>0</v>
      </c>
      <c r="K41" s="36"/>
      <c r="L41" s="59">
        <f>IF(K41="",0,LOOKUP(K41,Bodování!$A$2:$A$101,Bodování!$B$2:$B$101))</f>
        <v>0</v>
      </c>
      <c r="M41" s="33"/>
      <c r="N41" s="58">
        <f>IF(M41="",0,LOOKUP(M41,Bodování!$A$2:$A$101,Bodování!$B$2:$B$101))</f>
        <v>0</v>
      </c>
      <c r="O41" s="36"/>
      <c r="P41" s="59">
        <f>IF(O41="",0,LOOKUP(O41,Bodování!$A$2:$A$101,Bodování!$B$2:$B$101))</f>
        <v>0</v>
      </c>
      <c r="Q41" s="33"/>
      <c r="R41" s="58">
        <f>IF(Q41="",0,LOOKUP(Q41,Bodování!$A$2:$A$101,Bodování!$B$2:$B$101))</f>
        <v>0</v>
      </c>
      <c r="S41" s="36"/>
      <c r="T41" s="59">
        <f>IF(S41="",0,LOOKUP(S41,Bodování!$A$2:$A$101,Bodování!$B$2:$B$101))</f>
        <v>0</v>
      </c>
      <c r="U41" s="33"/>
      <c r="V41" s="58">
        <f>IF(U41="",0,LOOKUP(U41,Bodování!$A$2:$A$101,Bodování!$B$2:$B$101))</f>
        <v>0</v>
      </c>
      <c r="W41" s="36"/>
      <c r="X41" s="59">
        <f>IF(W41="",0,LOOKUP(W41,Bodování!$A$2:$A$101,Bodování!$B$2:$B$101))</f>
        <v>0</v>
      </c>
      <c r="Y41" s="51">
        <f t="shared" si="0"/>
        <v>0</v>
      </c>
      <c r="Z41" s="51">
        <f>IF(Y41=0,0,LOOKUP(Y41,Bodování!$A$2:$A$101,Bodování!$B$2:$B$101))</f>
        <v>0</v>
      </c>
      <c r="AA41" s="51">
        <f t="shared" si="1"/>
        <v>0</v>
      </c>
      <c r="AB41" s="51">
        <f>IF(AA41=0,0,LOOKUP(AA41,Bodování!$A$2:$A$101,Bodování!$B$2:$B$101))</f>
        <v>0</v>
      </c>
      <c r="AC41" s="52">
        <f t="shared" si="2"/>
      </c>
      <c r="AD41" s="53">
        <f t="shared" si="3"/>
      </c>
      <c r="AE41" s="37"/>
      <c r="AF41" s="18"/>
      <c r="AG41" s="50">
        <f t="shared" si="4"/>
        <v>0</v>
      </c>
      <c r="AH41" s="50">
        <f t="shared" si="5"/>
        <v>0</v>
      </c>
      <c r="AI41" s="50">
        <f t="shared" si="6"/>
        <v>0</v>
      </c>
      <c r="AJ41" s="50">
        <f t="shared" si="7"/>
        <v>0</v>
      </c>
      <c r="AK41" s="50">
        <f t="shared" si="8"/>
        <v>0</v>
      </c>
      <c r="AL41" s="50">
        <f t="shared" si="9"/>
        <v>0</v>
      </c>
      <c r="AM41" s="50">
        <f t="shared" si="10"/>
        <v>0</v>
      </c>
      <c r="AN41" s="50">
        <f t="shared" si="11"/>
        <v>0</v>
      </c>
      <c r="AO41" s="50">
        <f t="shared" si="12"/>
        <v>0</v>
      </c>
      <c r="AP41" s="50">
        <f t="shared" si="13"/>
        <v>0</v>
      </c>
      <c r="AQ41" s="42">
        <f t="shared" si="14"/>
        <v>0</v>
      </c>
      <c r="AR41" s="42">
        <f t="shared" si="15"/>
        <v>10</v>
      </c>
      <c r="AS41" s="50">
        <f t="shared" si="16"/>
        <v>0</v>
      </c>
      <c r="AT41" s="50">
        <f t="shared" si="17"/>
        <v>0</v>
      </c>
      <c r="AU41" s="50">
        <f t="shared" si="18"/>
        <v>0</v>
      </c>
      <c r="AV41" s="50">
        <f t="shared" si="19"/>
        <v>0</v>
      </c>
      <c r="AW41" s="50">
        <f t="shared" si="20"/>
        <v>0</v>
      </c>
      <c r="AX41" s="50">
        <f t="shared" si="21"/>
        <v>0</v>
      </c>
      <c r="AY41" s="50">
        <f t="shared" si="22"/>
        <v>0</v>
      </c>
      <c r="AZ41" s="50">
        <f t="shared" si="23"/>
        <v>0</v>
      </c>
      <c r="BA41" s="50">
        <f t="shared" si="24"/>
        <v>0</v>
      </c>
      <c r="BB41" s="50">
        <f t="shared" si="25"/>
        <v>0</v>
      </c>
      <c r="BC41" s="42">
        <f t="shared" si="26"/>
        <v>0</v>
      </c>
      <c r="BD41" s="45">
        <f t="shared" si="27"/>
        <v>0</v>
      </c>
      <c r="BE41" s="60">
        <f t="shared" si="28"/>
        <v>0</v>
      </c>
      <c r="BF41" s="60"/>
    </row>
    <row r="42" spans="2:58" s="8" customFormat="1" ht="12.75">
      <c r="B42" s="14"/>
      <c r="C42" s="15"/>
      <c r="D42" s="14"/>
      <c r="E42" s="33"/>
      <c r="F42" s="58">
        <f>IF(E42="",0,LOOKUP(E42,Bodování!$A$2:$A$101,Bodování!$B$2:$B$101))</f>
        <v>0</v>
      </c>
      <c r="G42" s="36"/>
      <c r="H42" s="59">
        <f>IF(G42="",0,LOOKUP(G42,Bodování!$A$2:$A$101,Bodování!$B$2:$B$101))</f>
        <v>0</v>
      </c>
      <c r="I42" s="33"/>
      <c r="J42" s="58">
        <f>IF(I42="",0,LOOKUP(I42,Bodování!$A$2:$A$101,Bodování!$B$2:$B$101))</f>
        <v>0</v>
      </c>
      <c r="K42" s="36"/>
      <c r="L42" s="59">
        <f>IF(K42="",0,LOOKUP(K42,Bodování!$A$2:$A$101,Bodování!$B$2:$B$101))</f>
        <v>0</v>
      </c>
      <c r="M42" s="33"/>
      <c r="N42" s="58">
        <f>IF(M42="",0,LOOKUP(M42,Bodování!$A$2:$A$101,Bodování!$B$2:$B$101))</f>
        <v>0</v>
      </c>
      <c r="O42" s="36"/>
      <c r="P42" s="59">
        <f>IF(O42="",0,LOOKUP(O42,Bodování!$A$2:$A$101,Bodování!$B$2:$B$101))</f>
        <v>0</v>
      </c>
      <c r="Q42" s="33"/>
      <c r="R42" s="58">
        <f>IF(Q42="",0,LOOKUP(Q42,Bodování!$A$2:$A$101,Bodování!$B$2:$B$101))</f>
        <v>0</v>
      </c>
      <c r="S42" s="36"/>
      <c r="T42" s="59">
        <f>IF(S42="",0,LOOKUP(S42,Bodování!$A$2:$A$101,Bodování!$B$2:$B$101))</f>
        <v>0</v>
      </c>
      <c r="U42" s="33"/>
      <c r="V42" s="58">
        <f>IF(U42="",0,LOOKUP(U42,Bodování!$A$2:$A$101,Bodování!$B$2:$B$101))</f>
        <v>0</v>
      </c>
      <c r="W42" s="36"/>
      <c r="X42" s="59">
        <f>IF(W42="",0,LOOKUP(W42,Bodování!$A$2:$A$101,Bodování!$B$2:$B$101))</f>
        <v>0</v>
      </c>
      <c r="Y42" s="51">
        <f aca="true" t="shared" si="29" ref="Y42:Y59">IF(BE42&lt;7,0,AQ42)</f>
        <v>0</v>
      </c>
      <c r="Z42" s="51">
        <f>IF(Y42=0,0,LOOKUP(Y42,Bodování!$A$2:$A$101,Bodování!$B$2:$B$101))</f>
        <v>0</v>
      </c>
      <c r="AA42" s="51">
        <f aca="true" t="shared" si="30" ref="AA42:AA59">IF(BE42&lt;8,0,IF(AR42&gt;1,AQ42,BC42))</f>
        <v>0</v>
      </c>
      <c r="AB42" s="51">
        <f>IF(AA42=0,0,LOOKUP(AA42,Bodování!$A$2:$A$101,Bodování!$B$2:$B$101))</f>
        <v>0</v>
      </c>
      <c r="AC42" s="52">
        <f aca="true" t="shared" si="31" ref="AC42:AC59">IF(C42&gt;0,E42+G42+I42+K42+M42+O42+Q42+S42+U42+W42-Y42-AA42,"")</f>
      </c>
      <c r="AD42" s="53">
        <f aca="true" t="shared" si="32" ref="AD42:AD59">IF(C42&gt;0,F42+H42+J42+L42+N42+P42+R42+T42+V42+X42-Z42-AB42,"")</f>
      </c>
      <c r="AE42" s="37"/>
      <c r="AF42" s="18"/>
      <c r="AG42" s="50">
        <f aca="true" t="shared" si="33" ref="AG42:AG59">E42</f>
        <v>0</v>
      </c>
      <c r="AH42" s="50">
        <f aca="true" t="shared" si="34" ref="AH42:AH59">G42</f>
        <v>0</v>
      </c>
      <c r="AI42" s="50">
        <f aca="true" t="shared" si="35" ref="AI42:AI59">I42</f>
        <v>0</v>
      </c>
      <c r="AJ42" s="50">
        <f aca="true" t="shared" si="36" ref="AJ42:AJ59">K42</f>
        <v>0</v>
      </c>
      <c r="AK42" s="50">
        <f aca="true" t="shared" si="37" ref="AK42:AK59">M42</f>
        <v>0</v>
      </c>
      <c r="AL42" s="50">
        <f aca="true" t="shared" si="38" ref="AL42:AL59">O42</f>
        <v>0</v>
      </c>
      <c r="AM42" s="50">
        <f aca="true" t="shared" si="39" ref="AM42:AM59">Q42</f>
        <v>0</v>
      </c>
      <c r="AN42" s="50">
        <f aca="true" t="shared" si="40" ref="AN42:AN59">S42</f>
        <v>0</v>
      </c>
      <c r="AO42" s="50">
        <f aca="true" t="shared" si="41" ref="AO42:AO59">U42</f>
        <v>0</v>
      </c>
      <c r="AP42" s="50">
        <f aca="true" t="shared" si="42" ref="AP42:AP59">W42</f>
        <v>0</v>
      </c>
      <c r="AQ42" s="42">
        <f aca="true" t="shared" si="43" ref="AQ42:AQ59">MAX(AG42:AP42)</f>
        <v>0</v>
      </c>
      <c r="AR42" s="42">
        <f aca="true" t="shared" si="44" ref="AR42:AR59">COUNTIF(AG42:AP42,AQ42)</f>
        <v>10</v>
      </c>
      <c r="AS42" s="50">
        <f aca="true" t="shared" si="45" ref="AS42:AS59">IF(AQ42=AG42,0,AG42)</f>
        <v>0</v>
      </c>
      <c r="AT42" s="50">
        <f aca="true" t="shared" si="46" ref="AT42:AT59">IF(AQ42=AH42,0,AH42)</f>
        <v>0</v>
      </c>
      <c r="AU42" s="50">
        <f aca="true" t="shared" si="47" ref="AU42:AU59">IF(AQ42=AI42,0,AI42)</f>
        <v>0</v>
      </c>
      <c r="AV42" s="50">
        <f aca="true" t="shared" si="48" ref="AV42:AV59">IF(AQ42=AJ42,0,AJ42)</f>
        <v>0</v>
      </c>
      <c r="AW42" s="50">
        <f aca="true" t="shared" si="49" ref="AW42:AW59">IF(AQ42=AK42,0,AK42)</f>
        <v>0</v>
      </c>
      <c r="AX42" s="50">
        <f aca="true" t="shared" si="50" ref="AX42:AX59">IF(AQ42=AL42,0,AL42)</f>
        <v>0</v>
      </c>
      <c r="AY42" s="50">
        <f aca="true" t="shared" si="51" ref="AY42:AY59">IF(AQ42=AM42,0,AM42)</f>
        <v>0</v>
      </c>
      <c r="AZ42" s="50">
        <f aca="true" t="shared" si="52" ref="AZ42:AZ59">IF(AQ42=AN42,0,AN42)</f>
        <v>0</v>
      </c>
      <c r="BA42" s="50">
        <f aca="true" t="shared" si="53" ref="BA42:BA59">IF(AQ42=AO42,0,AO42)</f>
        <v>0</v>
      </c>
      <c r="BB42" s="50">
        <f aca="true" t="shared" si="54" ref="BB42:BB59">IF(AQ42=AP42,0,AP42)</f>
        <v>0</v>
      </c>
      <c r="BC42" s="42">
        <f aca="true" t="shared" si="55" ref="BC42:BC59">MAX(AS42:BB42)</f>
        <v>0</v>
      </c>
      <c r="BD42" s="45">
        <f aca="true" t="shared" si="56" ref="BD42:BD59">IF(C42="",0,1)</f>
        <v>0</v>
      </c>
      <c r="BE42" s="60">
        <f aca="true" t="shared" si="57" ref="BE42:BE59">10-(COUNTIF(AG42:AP42,0))</f>
        <v>0</v>
      </c>
      <c r="BF42" s="60"/>
    </row>
    <row r="43" spans="2:58" s="8" customFormat="1" ht="12.75">
      <c r="B43" s="14"/>
      <c r="C43" s="15"/>
      <c r="D43" s="14"/>
      <c r="E43" s="33"/>
      <c r="F43" s="58">
        <f>IF(E43="",0,LOOKUP(E43,Bodování!$A$2:$A$101,Bodování!$B$2:$B$101))</f>
        <v>0</v>
      </c>
      <c r="G43" s="36"/>
      <c r="H43" s="59">
        <f>IF(G43="",0,LOOKUP(G43,Bodování!$A$2:$A$101,Bodování!$B$2:$B$101))</f>
        <v>0</v>
      </c>
      <c r="I43" s="33"/>
      <c r="J43" s="58">
        <f>IF(I43="",0,LOOKUP(I43,Bodování!$A$2:$A$101,Bodování!$B$2:$B$101))</f>
        <v>0</v>
      </c>
      <c r="K43" s="36"/>
      <c r="L43" s="59">
        <f>IF(K43="",0,LOOKUP(K43,Bodování!$A$2:$A$101,Bodování!$B$2:$B$101))</f>
        <v>0</v>
      </c>
      <c r="M43" s="33"/>
      <c r="N43" s="58">
        <f>IF(M43="",0,LOOKUP(M43,Bodování!$A$2:$A$101,Bodování!$B$2:$B$101))</f>
        <v>0</v>
      </c>
      <c r="O43" s="36"/>
      <c r="P43" s="59">
        <f>IF(O43="",0,LOOKUP(O43,Bodování!$A$2:$A$101,Bodování!$B$2:$B$101))</f>
        <v>0</v>
      </c>
      <c r="Q43" s="33"/>
      <c r="R43" s="58">
        <f>IF(Q43="",0,LOOKUP(Q43,Bodování!$A$2:$A$101,Bodování!$B$2:$B$101))</f>
        <v>0</v>
      </c>
      <c r="S43" s="36"/>
      <c r="T43" s="59">
        <f>IF(S43="",0,LOOKUP(S43,Bodování!$A$2:$A$101,Bodování!$B$2:$B$101))</f>
        <v>0</v>
      </c>
      <c r="U43" s="33"/>
      <c r="V43" s="58">
        <f>IF(U43="",0,LOOKUP(U43,Bodování!$A$2:$A$101,Bodování!$B$2:$B$101))</f>
        <v>0</v>
      </c>
      <c r="W43" s="36"/>
      <c r="X43" s="59">
        <f>IF(W43="",0,LOOKUP(W43,Bodování!$A$2:$A$101,Bodování!$B$2:$B$101))</f>
        <v>0</v>
      </c>
      <c r="Y43" s="51">
        <f t="shared" si="29"/>
        <v>0</v>
      </c>
      <c r="Z43" s="51">
        <f>IF(Y43=0,0,LOOKUP(Y43,Bodování!$A$2:$A$101,Bodování!$B$2:$B$101))</f>
        <v>0</v>
      </c>
      <c r="AA43" s="51">
        <f t="shared" si="30"/>
        <v>0</v>
      </c>
      <c r="AB43" s="51">
        <f>IF(AA43=0,0,LOOKUP(AA43,Bodování!$A$2:$A$101,Bodování!$B$2:$B$101))</f>
        <v>0</v>
      </c>
      <c r="AC43" s="52">
        <f t="shared" si="31"/>
      </c>
      <c r="AD43" s="53">
        <f t="shared" si="32"/>
      </c>
      <c r="AE43" s="37"/>
      <c r="AF43" s="18"/>
      <c r="AG43" s="50">
        <f t="shared" si="33"/>
        <v>0</v>
      </c>
      <c r="AH43" s="50">
        <f t="shared" si="34"/>
        <v>0</v>
      </c>
      <c r="AI43" s="50">
        <f t="shared" si="35"/>
        <v>0</v>
      </c>
      <c r="AJ43" s="50">
        <f t="shared" si="36"/>
        <v>0</v>
      </c>
      <c r="AK43" s="50">
        <f t="shared" si="37"/>
        <v>0</v>
      </c>
      <c r="AL43" s="50">
        <f t="shared" si="38"/>
        <v>0</v>
      </c>
      <c r="AM43" s="50">
        <f t="shared" si="39"/>
        <v>0</v>
      </c>
      <c r="AN43" s="50">
        <f t="shared" si="40"/>
        <v>0</v>
      </c>
      <c r="AO43" s="50">
        <f t="shared" si="41"/>
        <v>0</v>
      </c>
      <c r="AP43" s="50">
        <f t="shared" si="42"/>
        <v>0</v>
      </c>
      <c r="AQ43" s="42">
        <f t="shared" si="43"/>
        <v>0</v>
      </c>
      <c r="AR43" s="42">
        <f t="shared" si="44"/>
        <v>10</v>
      </c>
      <c r="AS43" s="50">
        <f t="shared" si="45"/>
        <v>0</v>
      </c>
      <c r="AT43" s="50">
        <f t="shared" si="46"/>
        <v>0</v>
      </c>
      <c r="AU43" s="50">
        <f t="shared" si="47"/>
        <v>0</v>
      </c>
      <c r="AV43" s="50">
        <f t="shared" si="48"/>
        <v>0</v>
      </c>
      <c r="AW43" s="50">
        <f t="shared" si="49"/>
        <v>0</v>
      </c>
      <c r="AX43" s="50">
        <f t="shared" si="50"/>
        <v>0</v>
      </c>
      <c r="AY43" s="50">
        <f t="shared" si="51"/>
        <v>0</v>
      </c>
      <c r="AZ43" s="50">
        <f t="shared" si="52"/>
        <v>0</v>
      </c>
      <c r="BA43" s="50">
        <f t="shared" si="53"/>
        <v>0</v>
      </c>
      <c r="BB43" s="50">
        <f t="shared" si="54"/>
        <v>0</v>
      </c>
      <c r="BC43" s="42">
        <f t="shared" si="55"/>
        <v>0</v>
      </c>
      <c r="BD43" s="45">
        <f t="shared" si="56"/>
        <v>0</v>
      </c>
      <c r="BE43" s="60">
        <f t="shared" si="57"/>
        <v>0</v>
      </c>
      <c r="BF43" s="60"/>
    </row>
    <row r="44" spans="2:58" s="8" customFormat="1" ht="12.75">
      <c r="B44" s="14"/>
      <c r="C44" s="15"/>
      <c r="D44" s="14"/>
      <c r="E44" s="33"/>
      <c r="F44" s="58">
        <f>IF(E44="",0,LOOKUP(E44,Bodování!$A$2:$A$101,Bodování!$B$2:$B$101))</f>
        <v>0</v>
      </c>
      <c r="G44" s="36"/>
      <c r="H44" s="59">
        <f>IF(G44="",0,LOOKUP(G44,Bodování!$A$2:$A$101,Bodování!$B$2:$B$101))</f>
        <v>0</v>
      </c>
      <c r="I44" s="33"/>
      <c r="J44" s="58">
        <f>IF(I44="",0,LOOKUP(I44,Bodování!$A$2:$A$101,Bodování!$B$2:$B$101))</f>
        <v>0</v>
      </c>
      <c r="K44" s="36"/>
      <c r="L44" s="59">
        <f>IF(K44="",0,LOOKUP(K44,Bodování!$A$2:$A$101,Bodování!$B$2:$B$101))</f>
        <v>0</v>
      </c>
      <c r="M44" s="33"/>
      <c r="N44" s="58">
        <f>IF(M44="",0,LOOKUP(M44,Bodování!$A$2:$A$101,Bodování!$B$2:$B$101))</f>
        <v>0</v>
      </c>
      <c r="O44" s="36"/>
      <c r="P44" s="59">
        <f>IF(O44="",0,LOOKUP(O44,Bodování!$A$2:$A$101,Bodování!$B$2:$B$101))</f>
        <v>0</v>
      </c>
      <c r="Q44" s="33"/>
      <c r="R44" s="58">
        <f>IF(Q44="",0,LOOKUP(Q44,Bodování!$A$2:$A$101,Bodování!$B$2:$B$101))</f>
        <v>0</v>
      </c>
      <c r="S44" s="36"/>
      <c r="T44" s="59">
        <f>IF(S44="",0,LOOKUP(S44,Bodování!$A$2:$A$101,Bodování!$B$2:$B$101))</f>
        <v>0</v>
      </c>
      <c r="U44" s="33"/>
      <c r="V44" s="58">
        <f>IF(U44="",0,LOOKUP(U44,Bodování!$A$2:$A$101,Bodování!$B$2:$B$101))</f>
        <v>0</v>
      </c>
      <c r="W44" s="36"/>
      <c r="X44" s="59">
        <f>IF(W44="",0,LOOKUP(W44,Bodování!$A$2:$A$101,Bodování!$B$2:$B$101))</f>
        <v>0</v>
      </c>
      <c r="Y44" s="51">
        <f t="shared" si="29"/>
        <v>0</v>
      </c>
      <c r="Z44" s="51">
        <f>IF(Y44=0,0,LOOKUP(Y44,Bodování!$A$2:$A$101,Bodování!$B$2:$B$101))</f>
        <v>0</v>
      </c>
      <c r="AA44" s="51">
        <f t="shared" si="30"/>
        <v>0</v>
      </c>
      <c r="AB44" s="51">
        <f>IF(AA44=0,0,LOOKUP(AA44,Bodování!$A$2:$A$101,Bodování!$B$2:$B$101))</f>
        <v>0</v>
      </c>
      <c r="AC44" s="52">
        <f t="shared" si="31"/>
      </c>
      <c r="AD44" s="53">
        <f t="shared" si="32"/>
      </c>
      <c r="AE44" s="37"/>
      <c r="AF44" s="18"/>
      <c r="AG44" s="50">
        <f t="shared" si="33"/>
        <v>0</v>
      </c>
      <c r="AH44" s="50">
        <f t="shared" si="34"/>
        <v>0</v>
      </c>
      <c r="AI44" s="50">
        <f t="shared" si="35"/>
        <v>0</v>
      </c>
      <c r="AJ44" s="50">
        <f t="shared" si="36"/>
        <v>0</v>
      </c>
      <c r="AK44" s="50">
        <f t="shared" si="37"/>
        <v>0</v>
      </c>
      <c r="AL44" s="50">
        <f t="shared" si="38"/>
        <v>0</v>
      </c>
      <c r="AM44" s="50">
        <f t="shared" si="39"/>
        <v>0</v>
      </c>
      <c r="AN44" s="50">
        <f t="shared" si="40"/>
        <v>0</v>
      </c>
      <c r="AO44" s="50">
        <f t="shared" si="41"/>
        <v>0</v>
      </c>
      <c r="AP44" s="50">
        <f t="shared" si="42"/>
        <v>0</v>
      </c>
      <c r="AQ44" s="42">
        <f t="shared" si="43"/>
        <v>0</v>
      </c>
      <c r="AR44" s="42">
        <f t="shared" si="44"/>
        <v>10</v>
      </c>
      <c r="AS44" s="50">
        <f t="shared" si="45"/>
        <v>0</v>
      </c>
      <c r="AT44" s="50">
        <f t="shared" si="46"/>
        <v>0</v>
      </c>
      <c r="AU44" s="50">
        <f t="shared" si="47"/>
        <v>0</v>
      </c>
      <c r="AV44" s="50">
        <f t="shared" si="48"/>
        <v>0</v>
      </c>
      <c r="AW44" s="50">
        <f t="shared" si="49"/>
        <v>0</v>
      </c>
      <c r="AX44" s="50">
        <f t="shared" si="50"/>
        <v>0</v>
      </c>
      <c r="AY44" s="50">
        <f t="shared" si="51"/>
        <v>0</v>
      </c>
      <c r="AZ44" s="50">
        <f t="shared" si="52"/>
        <v>0</v>
      </c>
      <c r="BA44" s="50">
        <f t="shared" si="53"/>
        <v>0</v>
      </c>
      <c r="BB44" s="50">
        <f t="shared" si="54"/>
        <v>0</v>
      </c>
      <c r="BC44" s="42">
        <f t="shared" si="55"/>
        <v>0</v>
      </c>
      <c r="BD44" s="45">
        <f t="shared" si="56"/>
        <v>0</v>
      </c>
      <c r="BE44" s="60">
        <f t="shared" si="57"/>
        <v>0</v>
      </c>
      <c r="BF44" s="60"/>
    </row>
    <row r="45" spans="2:58" s="8" customFormat="1" ht="12.75">
      <c r="B45" s="14"/>
      <c r="C45" s="15"/>
      <c r="D45" s="14"/>
      <c r="E45" s="33"/>
      <c r="F45" s="58">
        <f>IF(E45="",0,LOOKUP(E45,Bodování!$A$2:$A$101,Bodování!$B$2:$B$101))</f>
        <v>0</v>
      </c>
      <c r="G45" s="36"/>
      <c r="H45" s="59">
        <f>IF(G45="",0,LOOKUP(G45,Bodování!$A$2:$A$101,Bodování!$B$2:$B$101))</f>
        <v>0</v>
      </c>
      <c r="I45" s="33"/>
      <c r="J45" s="58">
        <f>IF(I45="",0,LOOKUP(I45,Bodování!$A$2:$A$101,Bodování!$B$2:$B$101))</f>
        <v>0</v>
      </c>
      <c r="K45" s="36"/>
      <c r="L45" s="59">
        <f>IF(K45="",0,LOOKUP(K45,Bodování!$A$2:$A$101,Bodování!$B$2:$B$101))</f>
        <v>0</v>
      </c>
      <c r="M45" s="33"/>
      <c r="N45" s="58">
        <f>IF(M45="",0,LOOKUP(M45,Bodování!$A$2:$A$101,Bodování!$B$2:$B$101))</f>
        <v>0</v>
      </c>
      <c r="O45" s="36"/>
      <c r="P45" s="59">
        <f>IF(O45="",0,LOOKUP(O45,Bodování!$A$2:$A$101,Bodování!$B$2:$B$101))</f>
        <v>0</v>
      </c>
      <c r="Q45" s="33"/>
      <c r="R45" s="58">
        <f>IF(Q45="",0,LOOKUP(Q45,Bodování!$A$2:$A$101,Bodování!$B$2:$B$101))</f>
        <v>0</v>
      </c>
      <c r="S45" s="36"/>
      <c r="T45" s="59">
        <f>IF(S45="",0,LOOKUP(S45,Bodování!$A$2:$A$101,Bodování!$B$2:$B$101))</f>
        <v>0</v>
      </c>
      <c r="U45" s="33"/>
      <c r="V45" s="58">
        <f>IF(U45="",0,LOOKUP(U45,Bodování!$A$2:$A$101,Bodování!$B$2:$B$101))</f>
        <v>0</v>
      </c>
      <c r="W45" s="36"/>
      <c r="X45" s="59">
        <f>IF(W45="",0,LOOKUP(W45,Bodování!$A$2:$A$101,Bodování!$B$2:$B$101))</f>
        <v>0</v>
      </c>
      <c r="Y45" s="51">
        <f t="shared" si="29"/>
        <v>0</v>
      </c>
      <c r="Z45" s="51">
        <f>IF(Y45=0,0,LOOKUP(Y45,Bodování!$A$2:$A$101,Bodování!$B$2:$B$101))</f>
        <v>0</v>
      </c>
      <c r="AA45" s="51">
        <f t="shared" si="30"/>
        <v>0</v>
      </c>
      <c r="AB45" s="51">
        <f>IF(AA45=0,0,LOOKUP(AA45,Bodování!$A$2:$A$101,Bodování!$B$2:$B$101))</f>
        <v>0</v>
      </c>
      <c r="AC45" s="52">
        <f t="shared" si="31"/>
      </c>
      <c r="AD45" s="53">
        <f t="shared" si="32"/>
      </c>
      <c r="AE45" s="37"/>
      <c r="AF45" s="18"/>
      <c r="AG45" s="50">
        <f t="shared" si="33"/>
        <v>0</v>
      </c>
      <c r="AH45" s="50">
        <f t="shared" si="34"/>
        <v>0</v>
      </c>
      <c r="AI45" s="50">
        <f t="shared" si="35"/>
        <v>0</v>
      </c>
      <c r="AJ45" s="50">
        <f t="shared" si="36"/>
        <v>0</v>
      </c>
      <c r="AK45" s="50">
        <f t="shared" si="37"/>
        <v>0</v>
      </c>
      <c r="AL45" s="50">
        <f t="shared" si="38"/>
        <v>0</v>
      </c>
      <c r="AM45" s="50">
        <f t="shared" si="39"/>
        <v>0</v>
      </c>
      <c r="AN45" s="50">
        <f t="shared" si="40"/>
        <v>0</v>
      </c>
      <c r="AO45" s="50">
        <f t="shared" si="41"/>
        <v>0</v>
      </c>
      <c r="AP45" s="50">
        <f t="shared" si="42"/>
        <v>0</v>
      </c>
      <c r="AQ45" s="42">
        <f t="shared" si="43"/>
        <v>0</v>
      </c>
      <c r="AR45" s="42">
        <f t="shared" si="44"/>
        <v>10</v>
      </c>
      <c r="AS45" s="50">
        <f t="shared" si="45"/>
        <v>0</v>
      </c>
      <c r="AT45" s="50">
        <f t="shared" si="46"/>
        <v>0</v>
      </c>
      <c r="AU45" s="50">
        <f t="shared" si="47"/>
        <v>0</v>
      </c>
      <c r="AV45" s="50">
        <f t="shared" si="48"/>
        <v>0</v>
      </c>
      <c r="AW45" s="50">
        <f t="shared" si="49"/>
        <v>0</v>
      </c>
      <c r="AX45" s="50">
        <f t="shared" si="50"/>
        <v>0</v>
      </c>
      <c r="AY45" s="50">
        <f t="shared" si="51"/>
        <v>0</v>
      </c>
      <c r="AZ45" s="50">
        <f t="shared" si="52"/>
        <v>0</v>
      </c>
      <c r="BA45" s="50">
        <f t="shared" si="53"/>
        <v>0</v>
      </c>
      <c r="BB45" s="50">
        <f t="shared" si="54"/>
        <v>0</v>
      </c>
      <c r="BC45" s="42">
        <f t="shared" si="55"/>
        <v>0</v>
      </c>
      <c r="BD45" s="45">
        <f t="shared" si="56"/>
        <v>0</v>
      </c>
      <c r="BE45" s="60">
        <f t="shared" si="57"/>
        <v>0</v>
      </c>
      <c r="BF45" s="60"/>
    </row>
    <row r="46" spans="2:58" s="8" customFormat="1" ht="12.75">
      <c r="B46" s="14"/>
      <c r="C46" s="15"/>
      <c r="D46" s="14"/>
      <c r="E46" s="33"/>
      <c r="F46" s="58">
        <f>IF(E46="",0,LOOKUP(E46,Bodování!$A$2:$A$101,Bodování!$B$2:$B$101))</f>
        <v>0</v>
      </c>
      <c r="G46" s="36"/>
      <c r="H46" s="59">
        <f>IF(G46="",0,LOOKUP(G46,Bodování!$A$2:$A$101,Bodování!$B$2:$B$101))</f>
        <v>0</v>
      </c>
      <c r="I46" s="33"/>
      <c r="J46" s="58">
        <f>IF(I46="",0,LOOKUP(I46,Bodování!$A$2:$A$101,Bodování!$B$2:$B$101))</f>
        <v>0</v>
      </c>
      <c r="K46" s="36"/>
      <c r="L46" s="59">
        <f>IF(K46="",0,LOOKUP(K46,Bodování!$A$2:$A$101,Bodování!$B$2:$B$101))</f>
        <v>0</v>
      </c>
      <c r="M46" s="33"/>
      <c r="N46" s="58">
        <f>IF(M46="",0,LOOKUP(M46,Bodování!$A$2:$A$101,Bodování!$B$2:$B$101))</f>
        <v>0</v>
      </c>
      <c r="O46" s="36"/>
      <c r="P46" s="59">
        <f>IF(O46="",0,LOOKUP(O46,Bodování!$A$2:$A$101,Bodování!$B$2:$B$101))</f>
        <v>0</v>
      </c>
      <c r="Q46" s="33"/>
      <c r="R46" s="58">
        <f>IF(Q46="",0,LOOKUP(Q46,Bodování!$A$2:$A$101,Bodování!$B$2:$B$101))</f>
        <v>0</v>
      </c>
      <c r="S46" s="36"/>
      <c r="T46" s="59">
        <f>IF(S46="",0,LOOKUP(S46,Bodování!$A$2:$A$101,Bodování!$B$2:$B$101))</f>
        <v>0</v>
      </c>
      <c r="U46" s="33"/>
      <c r="V46" s="58">
        <f>IF(U46="",0,LOOKUP(U46,Bodování!$A$2:$A$101,Bodování!$B$2:$B$101))</f>
        <v>0</v>
      </c>
      <c r="W46" s="36"/>
      <c r="X46" s="59">
        <f>IF(W46="",0,LOOKUP(W46,Bodování!$A$2:$A$101,Bodování!$B$2:$B$101))</f>
        <v>0</v>
      </c>
      <c r="Y46" s="51">
        <f t="shared" si="29"/>
        <v>0</v>
      </c>
      <c r="Z46" s="51">
        <f>IF(Y46=0,0,LOOKUP(Y46,Bodování!$A$2:$A$101,Bodování!$B$2:$B$101))</f>
        <v>0</v>
      </c>
      <c r="AA46" s="51">
        <f t="shared" si="30"/>
        <v>0</v>
      </c>
      <c r="AB46" s="51">
        <f>IF(AA46=0,0,LOOKUP(AA46,Bodování!$A$2:$A$101,Bodování!$B$2:$B$101))</f>
        <v>0</v>
      </c>
      <c r="AC46" s="52">
        <f t="shared" si="31"/>
      </c>
      <c r="AD46" s="53">
        <f t="shared" si="32"/>
      </c>
      <c r="AE46" s="37"/>
      <c r="AF46" s="18"/>
      <c r="AG46" s="50">
        <f t="shared" si="33"/>
        <v>0</v>
      </c>
      <c r="AH46" s="50">
        <f t="shared" si="34"/>
        <v>0</v>
      </c>
      <c r="AI46" s="50">
        <f t="shared" si="35"/>
        <v>0</v>
      </c>
      <c r="AJ46" s="50">
        <f t="shared" si="36"/>
        <v>0</v>
      </c>
      <c r="AK46" s="50">
        <f t="shared" si="37"/>
        <v>0</v>
      </c>
      <c r="AL46" s="50">
        <f t="shared" si="38"/>
        <v>0</v>
      </c>
      <c r="AM46" s="50">
        <f t="shared" si="39"/>
        <v>0</v>
      </c>
      <c r="AN46" s="50">
        <f t="shared" si="40"/>
        <v>0</v>
      </c>
      <c r="AO46" s="50">
        <f t="shared" si="41"/>
        <v>0</v>
      </c>
      <c r="AP46" s="50">
        <f t="shared" si="42"/>
        <v>0</v>
      </c>
      <c r="AQ46" s="42">
        <f t="shared" si="43"/>
        <v>0</v>
      </c>
      <c r="AR46" s="42">
        <f t="shared" si="44"/>
        <v>10</v>
      </c>
      <c r="AS46" s="50">
        <f t="shared" si="45"/>
        <v>0</v>
      </c>
      <c r="AT46" s="50">
        <f t="shared" si="46"/>
        <v>0</v>
      </c>
      <c r="AU46" s="50">
        <f t="shared" si="47"/>
        <v>0</v>
      </c>
      <c r="AV46" s="50">
        <f t="shared" si="48"/>
        <v>0</v>
      </c>
      <c r="AW46" s="50">
        <f t="shared" si="49"/>
        <v>0</v>
      </c>
      <c r="AX46" s="50">
        <f t="shared" si="50"/>
        <v>0</v>
      </c>
      <c r="AY46" s="50">
        <f t="shared" si="51"/>
        <v>0</v>
      </c>
      <c r="AZ46" s="50">
        <f t="shared" si="52"/>
        <v>0</v>
      </c>
      <c r="BA46" s="50">
        <f t="shared" si="53"/>
        <v>0</v>
      </c>
      <c r="BB46" s="50">
        <f t="shared" si="54"/>
        <v>0</v>
      </c>
      <c r="BC46" s="42">
        <f t="shared" si="55"/>
        <v>0</v>
      </c>
      <c r="BD46" s="45">
        <f t="shared" si="56"/>
        <v>0</v>
      </c>
      <c r="BE46" s="60">
        <f t="shared" si="57"/>
        <v>0</v>
      </c>
      <c r="BF46" s="60"/>
    </row>
    <row r="47" spans="2:58" s="8" customFormat="1" ht="12.75">
      <c r="B47" s="14"/>
      <c r="C47" s="15"/>
      <c r="D47" s="14"/>
      <c r="E47" s="33"/>
      <c r="F47" s="58">
        <f>IF(E47="",0,LOOKUP(E47,Bodování!$A$2:$A$101,Bodování!$B$2:$B$101))</f>
        <v>0</v>
      </c>
      <c r="G47" s="36"/>
      <c r="H47" s="59">
        <f>IF(G47="",0,LOOKUP(G47,Bodování!$A$2:$A$101,Bodování!$B$2:$B$101))</f>
        <v>0</v>
      </c>
      <c r="I47" s="33"/>
      <c r="J47" s="58">
        <f>IF(I47="",0,LOOKUP(I47,Bodování!$A$2:$A$101,Bodování!$B$2:$B$101))</f>
        <v>0</v>
      </c>
      <c r="K47" s="36"/>
      <c r="L47" s="59">
        <f>IF(K47="",0,LOOKUP(K47,Bodování!$A$2:$A$101,Bodování!$B$2:$B$101))</f>
        <v>0</v>
      </c>
      <c r="M47" s="33"/>
      <c r="N47" s="58">
        <f>IF(M47="",0,LOOKUP(M47,Bodování!$A$2:$A$101,Bodování!$B$2:$B$101))</f>
        <v>0</v>
      </c>
      <c r="O47" s="36"/>
      <c r="P47" s="59">
        <f>IF(O47="",0,LOOKUP(O47,Bodování!$A$2:$A$101,Bodování!$B$2:$B$101))</f>
        <v>0</v>
      </c>
      <c r="Q47" s="33"/>
      <c r="R47" s="58">
        <f>IF(Q47="",0,LOOKUP(Q47,Bodování!$A$2:$A$101,Bodování!$B$2:$B$101))</f>
        <v>0</v>
      </c>
      <c r="S47" s="36"/>
      <c r="T47" s="59">
        <f>IF(S47="",0,LOOKUP(S47,Bodování!$A$2:$A$101,Bodování!$B$2:$B$101))</f>
        <v>0</v>
      </c>
      <c r="U47" s="33"/>
      <c r="V47" s="58">
        <f>IF(U47="",0,LOOKUP(U47,Bodování!$A$2:$A$101,Bodování!$B$2:$B$101))</f>
        <v>0</v>
      </c>
      <c r="W47" s="36"/>
      <c r="X47" s="59">
        <f>IF(W47="",0,LOOKUP(W47,Bodování!$A$2:$A$101,Bodování!$B$2:$B$101))</f>
        <v>0</v>
      </c>
      <c r="Y47" s="51">
        <f t="shared" si="29"/>
        <v>0</v>
      </c>
      <c r="Z47" s="51">
        <f>IF(Y47=0,0,LOOKUP(Y47,Bodování!$A$2:$A$101,Bodování!$B$2:$B$101))</f>
        <v>0</v>
      </c>
      <c r="AA47" s="51">
        <f t="shared" si="30"/>
        <v>0</v>
      </c>
      <c r="AB47" s="51">
        <f>IF(AA47=0,0,LOOKUP(AA47,Bodování!$A$2:$A$101,Bodování!$B$2:$B$101))</f>
        <v>0</v>
      </c>
      <c r="AC47" s="52">
        <f t="shared" si="31"/>
      </c>
      <c r="AD47" s="53">
        <f t="shared" si="32"/>
      </c>
      <c r="AE47" s="37"/>
      <c r="AF47" s="18"/>
      <c r="AG47" s="50">
        <f t="shared" si="33"/>
        <v>0</v>
      </c>
      <c r="AH47" s="50">
        <f t="shared" si="34"/>
        <v>0</v>
      </c>
      <c r="AI47" s="50">
        <f t="shared" si="35"/>
        <v>0</v>
      </c>
      <c r="AJ47" s="50">
        <f t="shared" si="36"/>
        <v>0</v>
      </c>
      <c r="AK47" s="50">
        <f t="shared" si="37"/>
        <v>0</v>
      </c>
      <c r="AL47" s="50">
        <f t="shared" si="38"/>
        <v>0</v>
      </c>
      <c r="AM47" s="50">
        <f t="shared" si="39"/>
        <v>0</v>
      </c>
      <c r="AN47" s="50">
        <f t="shared" si="40"/>
        <v>0</v>
      </c>
      <c r="AO47" s="50">
        <f t="shared" si="41"/>
        <v>0</v>
      </c>
      <c r="AP47" s="50">
        <f t="shared" si="42"/>
        <v>0</v>
      </c>
      <c r="AQ47" s="42">
        <f t="shared" si="43"/>
        <v>0</v>
      </c>
      <c r="AR47" s="42">
        <f t="shared" si="44"/>
        <v>10</v>
      </c>
      <c r="AS47" s="50">
        <f t="shared" si="45"/>
        <v>0</v>
      </c>
      <c r="AT47" s="50">
        <f t="shared" si="46"/>
        <v>0</v>
      </c>
      <c r="AU47" s="50">
        <f t="shared" si="47"/>
        <v>0</v>
      </c>
      <c r="AV47" s="50">
        <f t="shared" si="48"/>
        <v>0</v>
      </c>
      <c r="AW47" s="50">
        <f t="shared" si="49"/>
        <v>0</v>
      </c>
      <c r="AX47" s="50">
        <f t="shared" si="50"/>
        <v>0</v>
      </c>
      <c r="AY47" s="50">
        <f t="shared" si="51"/>
        <v>0</v>
      </c>
      <c r="AZ47" s="50">
        <f t="shared" si="52"/>
        <v>0</v>
      </c>
      <c r="BA47" s="50">
        <f t="shared" si="53"/>
        <v>0</v>
      </c>
      <c r="BB47" s="50">
        <f t="shared" si="54"/>
        <v>0</v>
      </c>
      <c r="BC47" s="42">
        <f t="shared" si="55"/>
        <v>0</v>
      </c>
      <c r="BD47" s="45">
        <f t="shared" si="56"/>
        <v>0</v>
      </c>
      <c r="BE47" s="60">
        <f t="shared" si="57"/>
        <v>0</v>
      </c>
      <c r="BF47" s="60"/>
    </row>
    <row r="48" spans="2:58" s="8" customFormat="1" ht="12.75">
      <c r="B48" s="14"/>
      <c r="C48" s="15"/>
      <c r="D48" s="14"/>
      <c r="E48" s="33"/>
      <c r="F48" s="58">
        <f>IF(E48="",0,LOOKUP(E48,Bodování!$A$2:$A$101,Bodování!$B$2:$B$101))</f>
        <v>0</v>
      </c>
      <c r="G48" s="36"/>
      <c r="H48" s="59">
        <f>IF(G48="",0,LOOKUP(G48,Bodování!$A$2:$A$101,Bodování!$B$2:$B$101))</f>
        <v>0</v>
      </c>
      <c r="I48" s="33"/>
      <c r="J48" s="58">
        <f>IF(I48="",0,LOOKUP(I48,Bodování!$A$2:$A$101,Bodování!$B$2:$B$101))</f>
        <v>0</v>
      </c>
      <c r="K48" s="36"/>
      <c r="L48" s="59">
        <f>IF(K48="",0,LOOKUP(K48,Bodování!$A$2:$A$101,Bodování!$B$2:$B$101))</f>
        <v>0</v>
      </c>
      <c r="M48" s="33"/>
      <c r="N48" s="58">
        <f>IF(M48="",0,LOOKUP(M48,Bodování!$A$2:$A$101,Bodování!$B$2:$B$101))</f>
        <v>0</v>
      </c>
      <c r="O48" s="36"/>
      <c r="P48" s="59">
        <f>IF(O48="",0,LOOKUP(O48,Bodování!$A$2:$A$101,Bodování!$B$2:$B$101))</f>
        <v>0</v>
      </c>
      <c r="Q48" s="33"/>
      <c r="R48" s="58">
        <f>IF(Q48="",0,LOOKUP(Q48,Bodování!$A$2:$A$101,Bodování!$B$2:$B$101))</f>
        <v>0</v>
      </c>
      <c r="S48" s="36"/>
      <c r="T48" s="59">
        <f>IF(S48="",0,LOOKUP(S48,Bodování!$A$2:$A$101,Bodování!$B$2:$B$101))</f>
        <v>0</v>
      </c>
      <c r="U48" s="33"/>
      <c r="V48" s="58">
        <f>IF(U48="",0,LOOKUP(U48,Bodování!$A$2:$A$101,Bodování!$B$2:$B$101))</f>
        <v>0</v>
      </c>
      <c r="W48" s="36"/>
      <c r="X48" s="59">
        <f>IF(W48="",0,LOOKUP(W48,Bodování!$A$2:$A$101,Bodování!$B$2:$B$101))</f>
        <v>0</v>
      </c>
      <c r="Y48" s="51">
        <f t="shared" si="29"/>
        <v>0</v>
      </c>
      <c r="Z48" s="51">
        <f>IF(Y48=0,0,LOOKUP(Y48,Bodování!$A$2:$A$101,Bodování!$B$2:$B$101))</f>
        <v>0</v>
      </c>
      <c r="AA48" s="51">
        <f t="shared" si="30"/>
        <v>0</v>
      </c>
      <c r="AB48" s="51">
        <f>IF(AA48=0,0,LOOKUP(AA48,Bodování!$A$2:$A$101,Bodování!$B$2:$B$101))</f>
        <v>0</v>
      </c>
      <c r="AC48" s="52">
        <f t="shared" si="31"/>
      </c>
      <c r="AD48" s="53">
        <f t="shared" si="32"/>
      </c>
      <c r="AE48" s="37"/>
      <c r="AF48" s="18"/>
      <c r="AG48" s="50">
        <f t="shared" si="33"/>
        <v>0</v>
      </c>
      <c r="AH48" s="50">
        <f t="shared" si="34"/>
        <v>0</v>
      </c>
      <c r="AI48" s="50">
        <f t="shared" si="35"/>
        <v>0</v>
      </c>
      <c r="AJ48" s="50">
        <f t="shared" si="36"/>
        <v>0</v>
      </c>
      <c r="AK48" s="50">
        <f t="shared" si="37"/>
        <v>0</v>
      </c>
      <c r="AL48" s="50">
        <f t="shared" si="38"/>
        <v>0</v>
      </c>
      <c r="AM48" s="50">
        <f t="shared" si="39"/>
        <v>0</v>
      </c>
      <c r="AN48" s="50">
        <f t="shared" si="40"/>
        <v>0</v>
      </c>
      <c r="AO48" s="50">
        <f t="shared" si="41"/>
        <v>0</v>
      </c>
      <c r="AP48" s="50">
        <f t="shared" si="42"/>
        <v>0</v>
      </c>
      <c r="AQ48" s="42">
        <f t="shared" si="43"/>
        <v>0</v>
      </c>
      <c r="AR48" s="42">
        <f t="shared" si="44"/>
        <v>10</v>
      </c>
      <c r="AS48" s="50">
        <f t="shared" si="45"/>
        <v>0</v>
      </c>
      <c r="AT48" s="50">
        <f t="shared" si="46"/>
        <v>0</v>
      </c>
      <c r="AU48" s="50">
        <f t="shared" si="47"/>
        <v>0</v>
      </c>
      <c r="AV48" s="50">
        <f t="shared" si="48"/>
        <v>0</v>
      </c>
      <c r="AW48" s="50">
        <f t="shared" si="49"/>
        <v>0</v>
      </c>
      <c r="AX48" s="50">
        <f t="shared" si="50"/>
        <v>0</v>
      </c>
      <c r="AY48" s="50">
        <f t="shared" si="51"/>
        <v>0</v>
      </c>
      <c r="AZ48" s="50">
        <f t="shared" si="52"/>
        <v>0</v>
      </c>
      <c r="BA48" s="50">
        <f t="shared" si="53"/>
        <v>0</v>
      </c>
      <c r="BB48" s="50">
        <f t="shared" si="54"/>
        <v>0</v>
      </c>
      <c r="BC48" s="42">
        <f t="shared" si="55"/>
        <v>0</v>
      </c>
      <c r="BD48" s="45">
        <f t="shared" si="56"/>
        <v>0</v>
      </c>
      <c r="BE48" s="60">
        <f t="shared" si="57"/>
        <v>0</v>
      </c>
      <c r="BF48" s="60"/>
    </row>
    <row r="49" spans="2:58" s="8" customFormat="1" ht="12.75">
      <c r="B49" s="14"/>
      <c r="C49" s="15"/>
      <c r="D49" s="14"/>
      <c r="E49" s="33"/>
      <c r="F49" s="58">
        <f>IF(E49="",0,LOOKUP(E49,Bodování!$A$2:$A$101,Bodování!$B$2:$B$101))</f>
        <v>0</v>
      </c>
      <c r="G49" s="36"/>
      <c r="H49" s="59">
        <f>IF(G49="",0,LOOKUP(G49,Bodování!$A$2:$A$101,Bodování!$B$2:$B$101))</f>
        <v>0</v>
      </c>
      <c r="I49" s="33"/>
      <c r="J49" s="58">
        <f>IF(I49="",0,LOOKUP(I49,Bodování!$A$2:$A$101,Bodování!$B$2:$B$101))</f>
        <v>0</v>
      </c>
      <c r="K49" s="36"/>
      <c r="L49" s="59">
        <f>IF(K49="",0,LOOKUP(K49,Bodování!$A$2:$A$101,Bodování!$B$2:$B$101))</f>
        <v>0</v>
      </c>
      <c r="M49" s="33"/>
      <c r="N49" s="58">
        <f>IF(M49="",0,LOOKUP(M49,Bodování!$A$2:$A$101,Bodování!$B$2:$B$101))</f>
        <v>0</v>
      </c>
      <c r="O49" s="36"/>
      <c r="P49" s="59">
        <f>IF(O49="",0,LOOKUP(O49,Bodování!$A$2:$A$101,Bodování!$B$2:$B$101))</f>
        <v>0</v>
      </c>
      <c r="Q49" s="33"/>
      <c r="R49" s="58">
        <f>IF(Q49="",0,LOOKUP(Q49,Bodování!$A$2:$A$101,Bodování!$B$2:$B$101))</f>
        <v>0</v>
      </c>
      <c r="S49" s="36"/>
      <c r="T49" s="59">
        <f>IF(S49="",0,LOOKUP(S49,Bodování!$A$2:$A$101,Bodování!$B$2:$B$101))</f>
        <v>0</v>
      </c>
      <c r="U49" s="33"/>
      <c r="V49" s="58">
        <f>IF(U49="",0,LOOKUP(U49,Bodování!$A$2:$A$101,Bodování!$B$2:$B$101))</f>
        <v>0</v>
      </c>
      <c r="W49" s="36"/>
      <c r="X49" s="59">
        <f>IF(W49="",0,LOOKUP(W49,Bodování!$A$2:$A$101,Bodování!$B$2:$B$101))</f>
        <v>0</v>
      </c>
      <c r="Y49" s="51">
        <f t="shared" si="29"/>
        <v>0</v>
      </c>
      <c r="Z49" s="51">
        <f>IF(Y49=0,0,LOOKUP(Y49,Bodování!$A$2:$A$101,Bodování!$B$2:$B$101))</f>
        <v>0</v>
      </c>
      <c r="AA49" s="51">
        <f t="shared" si="30"/>
        <v>0</v>
      </c>
      <c r="AB49" s="51">
        <f>IF(AA49=0,0,LOOKUP(AA49,Bodování!$A$2:$A$101,Bodování!$B$2:$B$101))</f>
        <v>0</v>
      </c>
      <c r="AC49" s="52">
        <f t="shared" si="31"/>
      </c>
      <c r="AD49" s="53">
        <f t="shared" si="32"/>
      </c>
      <c r="AE49" s="37"/>
      <c r="AF49" s="18"/>
      <c r="AG49" s="50">
        <f t="shared" si="33"/>
        <v>0</v>
      </c>
      <c r="AH49" s="50">
        <f t="shared" si="34"/>
        <v>0</v>
      </c>
      <c r="AI49" s="50">
        <f t="shared" si="35"/>
        <v>0</v>
      </c>
      <c r="AJ49" s="50">
        <f t="shared" si="36"/>
        <v>0</v>
      </c>
      <c r="AK49" s="50">
        <f t="shared" si="37"/>
        <v>0</v>
      </c>
      <c r="AL49" s="50">
        <f t="shared" si="38"/>
        <v>0</v>
      </c>
      <c r="AM49" s="50">
        <f t="shared" si="39"/>
        <v>0</v>
      </c>
      <c r="AN49" s="50">
        <f t="shared" si="40"/>
        <v>0</v>
      </c>
      <c r="AO49" s="50">
        <f t="shared" si="41"/>
        <v>0</v>
      </c>
      <c r="AP49" s="50">
        <f t="shared" si="42"/>
        <v>0</v>
      </c>
      <c r="AQ49" s="42">
        <f t="shared" si="43"/>
        <v>0</v>
      </c>
      <c r="AR49" s="42">
        <f t="shared" si="44"/>
        <v>10</v>
      </c>
      <c r="AS49" s="50">
        <f t="shared" si="45"/>
        <v>0</v>
      </c>
      <c r="AT49" s="50">
        <f t="shared" si="46"/>
        <v>0</v>
      </c>
      <c r="AU49" s="50">
        <f t="shared" si="47"/>
        <v>0</v>
      </c>
      <c r="AV49" s="50">
        <f t="shared" si="48"/>
        <v>0</v>
      </c>
      <c r="AW49" s="50">
        <f t="shared" si="49"/>
        <v>0</v>
      </c>
      <c r="AX49" s="50">
        <f t="shared" si="50"/>
        <v>0</v>
      </c>
      <c r="AY49" s="50">
        <f t="shared" si="51"/>
        <v>0</v>
      </c>
      <c r="AZ49" s="50">
        <f t="shared" si="52"/>
        <v>0</v>
      </c>
      <c r="BA49" s="50">
        <f t="shared" si="53"/>
        <v>0</v>
      </c>
      <c r="BB49" s="50">
        <f t="shared" si="54"/>
        <v>0</v>
      </c>
      <c r="BC49" s="42">
        <f t="shared" si="55"/>
        <v>0</v>
      </c>
      <c r="BD49" s="45">
        <f t="shared" si="56"/>
        <v>0</v>
      </c>
      <c r="BE49" s="60">
        <f t="shared" si="57"/>
        <v>0</v>
      </c>
      <c r="BF49" s="60"/>
    </row>
    <row r="50" spans="2:58" s="8" customFormat="1" ht="12.75">
      <c r="B50" s="14"/>
      <c r="C50" s="15"/>
      <c r="D50" s="14"/>
      <c r="E50" s="33"/>
      <c r="F50" s="58">
        <f>IF(E50="",0,LOOKUP(E50,Bodování!$A$2:$A$101,Bodování!$B$2:$B$101))</f>
        <v>0</v>
      </c>
      <c r="G50" s="36"/>
      <c r="H50" s="59">
        <f>IF(G50="",0,LOOKUP(G50,Bodování!$A$2:$A$101,Bodování!$B$2:$B$101))</f>
        <v>0</v>
      </c>
      <c r="I50" s="33"/>
      <c r="J50" s="58">
        <f>IF(I50="",0,LOOKUP(I50,Bodování!$A$2:$A$101,Bodování!$B$2:$B$101))</f>
        <v>0</v>
      </c>
      <c r="K50" s="36"/>
      <c r="L50" s="59">
        <f>IF(K50="",0,LOOKUP(K50,Bodování!$A$2:$A$101,Bodování!$B$2:$B$101))</f>
        <v>0</v>
      </c>
      <c r="M50" s="33"/>
      <c r="N50" s="58">
        <f>IF(M50="",0,LOOKUP(M50,Bodování!$A$2:$A$101,Bodování!$B$2:$B$101))</f>
        <v>0</v>
      </c>
      <c r="O50" s="36"/>
      <c r="P50" s="59">
        <f>IF(O50="",0,LOOKUP(O50,Bodování!$A$2:$A$101,Bodování!$B$2:$B$101))</f>
        <v>0</v>
      </c>
      <c r="Q50" s="33"/>
      <c r="R50" s="58">
        <f>IF(Q50="",0,LOOKUP(Q50,Bodování!$A$2:$A$101,Bodování!$B$2:$B$101))</f>
        <v>0</v>
      </c>
      <c r="S50" s="36"/>
      <c r="T50" s="59">
        <f>IF(S50="",0,LOOKUP(S50,Bodování!$A$2:$A$101,Bodování!$B$2:$B$101))</f>
        <v>0</v>
      </c>
      <c r="U50" s="33"/>
      <c r="V50" s="58">
        <f>IF(U50="",0,LOOKUP(U50,Bodování!$A$2:$A$101,Bodování!$B$2:$B$101))</f>
        <v>0</v>
      </c>
      <c r="W50" s="36"/>
      <c r="X50" s="59">
        <f>IF(W50="",0,LOOKUP(W50,Bodování!$A$2:$A$101,Bodování!$B$2:$B$101))</f>
        <v>0</v>
      </c>
      <c r="Y50" s="51">
        <f t="shared" si="29"/>
        <v>0</v>
      </c>
      <c r="Z50" s="51">
        <f>IF(Y50=0,0,LOOKUP(Y50,Bodování!$A$2:$A$101,Bodování!$B$2:$B$101))</f>
        <v>0</v>
      </c>
      <c r="AA50" s="51">
        <f t="shared" si="30"/>
        <v>0</v>
      </c>
      <c r="AB50" s="51">
        <f>IF(AA50=0,0,LOOKUP(AA50,Bodování!$A$2:$A$101,Bodování!$B$2:$B$101))</f>
        <v>0</v>
      </c>
      <c r="AC50" s="52">
        <f t="shared" si="31"/>
      </c>
      <c r="AD50" s="53">
        <f t="shared" si="32"/>
      </c>
      <c r="AE50" s="37"/>
      <c r="AF50" s="18"/>
      <c r="AG50" s="50">
        <f t="shared" si="33"/>
        <v>0</v>
      </c>
      <c r="AH50" s="50">
        <f t="shared" si="34"/>
        <v>0</v>
      </c>
      <c r="AI50" s="50">
        <f t="shared" si="35"/>
        <v>0</v>
      </c>
      <c r="AJ50" s="50">
        <f t="shared" si="36"/>
        <v>0</v>
      </c>
      <c r="AK50" s="50">
        <f t="shared" si="37"/>
        <v>0</v>
      </c>
      <c r="AL50" s="50">
        <f t="shared" si="38"/>
        <v>0</v>
      </c>
      <c r="AM50" s="50">
        <f t="shared" si="39"/>
        <v>0</v>
      </c>
      <c r="AN50" s="50">
        <f t="shared" si="40"/>
        <v>0</v>
      </c>
      <c r="AO50" s="50">
        <f t="shared" si="41"/>
        <v>0</v>
      </c>
      <c r="AP50" s="50">
        <f t="shared" si="42"/>
        <v>0</v>
      </c>
      <c r="AQ50" s="42">
        <f t="shared" si="43"/>
        <v>0</v>
      </c>
      <c r="AR50" s="42">
        <f t="shared" si="44"/>
        <v>10</v>
      </c>
      <c r="AS50" s="50">
        <f t="shared" si="45"/>
        <v>0</v>
      </c>
      <c r="AT50" s="50">
        <f t="shared" si="46"/>
        <v>0</v>
      </c>
      <c r="AU50" s="50">
        <f t="shared" si="47"/>
        <v>0</v>
      </c>
      <c r="AV50" s="50">
        <f t="shared" si="48"/>
        <v>0</v>
      </c>
      <c r="AW50" s="50">
        <f t="shared" si="49"/>
        <v>0</v>
      </c>
      <c r="AX50" s="50">
        <f t="shared" si="50"/>
        <v>0</v>
      </c>
      <c r="AY50" s="50">
        <f t="shared" si="51"/>
        <v>0</v>
      </c>
      <c r="AZ50" s="50">
        <f t="shared" si="52"/>
        <v>0</v>
      </c>
      <c r="BA50" s="50">
        <f t="shared" si="53"/>
        <v>0</v>
      </c>
      <c r="BB50" s="50">
        <f t="shared" si="54"/>
        <v>0</v>
      </c>
      <c r="BC50" s="42">
        <f t="shared" si="55"/>
        <v>0</v>
      </c>
      <c r="BD50" s="45">
        <f t="shared" si="56"/>
        <v>0</v>
      </c>
      <c r="BE50" s="60">
        <f t="shared" si="57"/>
        <v>0</v>
      </c>
      <c r="BF50" s="60"/>
    </row>
    <row r="51" spans="2:58" s="8" customFormat="1" ht="12.75">
      <c r="B51" s="14"/>
      <c r="C51" s="15"/>
      <c r="D51" s="14"/>
      <c r="E51" s="33"/>
      <c r="F51" s="58">
        <f>IF(E51="",0,LOOKUP(E51,Bodování!$A$2:$A$101,Bodování!$B$2:$B$101))</f>
        <v>0</v>
      </c>
      <c r="G51" s="36"/>
      <c r="H51" s="59">
        <f>IF(G51="",0,LOOKUP(G51,Bodování!$A$2:$A$101,Bodování!$B$2:$B$101))</f>
        <v>0</v>
      </c>
      <c r="I51" s="33"/>
      <c r="J51" s="58">
        <f>IF(I51="",0,LOOKUP(I51,Bodování!$A$2:$A$101,Bodování!$B$2:$B$101))</f>
        <v>0</v>
      </c>
      <c r="K51" s="36"/>
      <c r="L51" s="59">
        <f>IF(K51="",0,LOOKUP(K51,Bodování!$A$2:$A$101,Bodování!$B$2:$B$101))</f>
        <v>0</v>
      </c>
      <c r="M51" s="33"/>
      <c r="N51" s="58">
        <f>IF(M51="",0,LOOKUP(M51,Bodování!$A$2:$A$101,Bodování!$B$2:$B$101))</f>
        <v>0</v>
      </c>
      <c r="O51" s="36"/>
      <c r="P51" s="59">
        <f>IF(O51="",0,LOOKUP(O51,Bodování!$A$2:$A$101,Bodování!$B$2:$B$101))</f>
        <v>0</v>
      </c>
      <c r="Q51" s="33"/>
      <c r="R51" s="58">
        <f>IF(Q51="",0,LOOKUP(Q51,Bodování!$A$2:$A$101,Bodování!$B$2:$B$101))</f>
        <v>0</v>
      </c>
      <c r="S51" s="36"/>
      <c r="T51" s="59">
        <f>IF(S51="",0,LOOKUP(S51,Bodování!$A$2:$A$101,Bodování!$B$2:$B$101))</f>
        <v>0</v>
      </c>
      <c r="U51" s="33"/>
      <c r="V51" s="58">
        <f>IF(U51="",0,LOOKUP(U51,Bodování!$A$2:$A$101,Bodování!$B$2:$B$101))</f>
        <v>0</v>
      </c>
      <c r="W51" s="36"/>
      <c r="X51" s="59">
        <f>IF(W51="",0,LOOKUP(W51,Bodování!$A$2:$A$101,Bodování!$B$2:$B$101))</f>
        <v>0</v>
      </c>
      <c r="Y51" s="51">
        <f t="shared" si="29"/>
        <v>0</v>
      </c>
      <c r="Z51" s="51">
        <f>IF(Y51=0,0,LOOKUP(Y51,Bodování!$A$2:$A$101,Bodování!$B$2:$B$101))</f>
        <v>0</v>
      </c>
      <c r="AA51" s="51">
        <f t="shared" si="30"/>
        <v>0</v>
      </c>
      <c r="AB51" s="51">
        <f>IF(AA51=0,0,LOOKUP(AA51,Bodování!$A$2:$A$101,Bodování!$B$2:$B$101))</f>
        <v>0</v>
      </c>
      <c r="AC51" s="52">
        <f t="shared" si="31"/>
      </c>
      <c r="AD51" s="53">
        <f t="shared" si="32"/>
      </c>
      <c r="AE51" s="37"/>
      <c r="AF51" s="18"/>
      <c r="AG51" s="50">
        <f t="shared" si="33"/>
        <v>0</v>
      </c>
      <c r="AH51" s="50">
        <f t="shared" si="34"/>
        <v>0</v>
      </c>
      <c r="AI51" s="50">
        <f t="shared" si="35"/>
        <v>0</v>
      </c>
      <c r="AJ51" s="50">
        <f t="shared" si="36"/>
        <v>0</v>
      </c>
      <c r="AK51" s="50">
        <f t="shared" si="37"/>
        <v>0</v>
      </c>
      <c r="AL51" s="50">
        <f t="shared" si="38"/>
        <v>0</v>
      </c>
      <c r="AM51" s="50">
        <f t="shared" si="39"/>
        <v>0</v>
      </c>
      <c r="AN51" s="50">
        <f t="shared" si="40"/>
        <v>0</v>
      </c>
      <c r="AO51" s="50">
        <f t="shared" si="41"/>
        <v>0</v>
      </c>
      <c r="AP51" s="50">
        <f t="shared" si="42"/>
        <v>0</v>
      </c>
      <c r="AQ51" s="42">
        <f t="shared" si="43"/>
        <v>0</v>
      </c>
      <c r="AR51" s="42">
        <f t="shared" si="44"/>
        <v>10</v>
      </c>
      <c r="AS51" s="50">
        <f t="shared" si="45"/>
        <v>0</v>
      </c>
      <c r="AT51" s="50">
        <f t="shared" si="46"/>
        <v>0</v>
      </c>
      <c r="AU51" s="50">
        <f t="shared" si="47"/>
        <v>0</v>
      </c>
      <c r="AV51" s="50">
        <f t="shared" si="48"/>
        <v>0</v>
      </c>
      <c r="AW51" s="50">
        <f t="shared" si="49"/>
        <v>0</v>
      </c>
      <c r="AX51" s="50">
        <f t="shared" si="50"/>
        <v>0</v>
      </c>
      <c r="AY51" s="50">
        <f t="shared" si="51"/>
        <v>0</v>
      </c>
      <c r="AZ51" s="50">
        <f t="shared" si="52"/>
        <v>0</v>
      </c>
      <c r="BA51" s="50">
        <f t="shared" si="53"/>
        <v>0</v>
      </c>
      <c r="BB51" s="50">
        <f t="shared" si="54"/>
        <v>0</v>
      </c>
      <c r="BC51" s="42">
        <f t="shared" si="55"/>
        <v>0</v>
      </c>
      <c r="BD51" s="45">
        <f t="shared" si="56"/>
        <v>0</v>
      </c>
      <c r="BE51" s="60">
        <f t="shared" si="57"/>
        <v>0</v>
      </c>
      <c r="BF51" s="60"/>
    </row>
    <row r="52" spans="2:58" s="8" customFormat="1" ht="12.75">
      <c r="B52" s="14"/>
      <c r="C52" s="15"/>
      <c r="D52" s="14"/>
      <c r="E52" s="33"/>
      <c r="F52" s="58">
        <f>IF(E52="",0,LOOKUP(E52,Bodování!$A$2:$A$101,Bodování!$B$2:$B$101))</f>
        <v>0</v>
      </c>
      <c r="G52" s="36"/>
      <c r="H52" s="59">
        <f>IF(G52="",0,LOOKUP(G52,Bodování!$A$2:$A$101,Bodování!$B$2:$B$101))</f>
        <v>0</v>
      </c>
      <c r="I52" s="33"/>
      <c r="J52" s="58">
        <f>IF(I52="",0,LOOKUP(I52,Bodování!$A$2:$A$101,Bodování!$B$2:$B$101))</f>
        <v>0</v>
      </c>
      <c r="K52" s="36"/>
      <c r="L52" s="59">
        <f>IF(K52="",0,LOOKUP(K52,Bodování!$A$2:$A$101,Bodování!$B$2:$B$101))</f>
        <v>0</v>
      </c>
      <c r="M52" s="33"/>
      <c r="N52" s="58">
        <f>IF(M52="",0,LOOKUP(M52,Bodování!$A$2:$A$101,Bodování!$B$2:$B$101))</f>
        <v>0</v>
      </c>
      <c r="O52" s="36"/>
      <c r="P52" s="59">
        <f>IF(O52="",0,LOOKUP(O52,Bodování!$A$2:$A$101,Bodování!$B$2:$B$101))</f>
        <v>0</v>
      </c>
      <c r="Q52" s="33"/>
      <c r="R52" s="58">
        <f>IF(Q52="",0,LOOKUP(Q52,Bodování!$A$2:$A$101,Bodování!$B$2:$B$101))</f>
        <v>0</v>
      </c>
      <c r="S52" s="36"/>
      <c r="T52" s="59">
        <f>IF(S52="",0,LOOKUP(S52,Bodování!$A$2:$A$101,Bodování!$B$2:$B$101))</f>
        <v>0</v>
      </c>
      <c r="U52" s="33"/>
      <c r="V52" s="58">
        <f>IF(U52="",0,LOOKUP(U52,Bodování!$A$2:$A$101,Bodování!$B$2:$B$101))</f>
        <v>0</v>
      </c>
      <c r="W52" s="36"/>
      <c r="X52" s="59">
        <f>IF(W52="",0,LOOKUP(W52,Bodování!$A$2:$A$101,Bodování!$B$2:$B$101))</f>
        <v>0</v>
      </c>
      <c r="Y52" s="51">
        <f t="shared" si="29"/>
        <v>0</v>
      </c>
      <c r="Z52" s="51">
        <f>IF(Y52=0,0,LOOKUP(Y52,Bodování!$A$2:$A$101,Bodování!$B$2:$B$101))</f>
        <v>0</v>
      </c>
      <c r="AA52" s="51">
        <f t="shared" si="30"/>
        <v>0</v>
      </c>
      <c r="AB52" s="51">
        <f>IF(AA52=0,0,LOOKUP(AA52,Bodování!$A$2:$A$101,Bodování!$B$2:$B$101))</f>
        <v>0</v>
      </c>
      <c r="AC52" s="52">
        <f t="shared" si="31"/>
      </c>
      <c r="AD52" s="53">
        <f t="shared" si="32"/>
      </c>
      <c r="AE52" s="37"/>
      <c r="AF52" s="18"/>
      <c r="AG52" s="50">
        <f t="shared" si="33"/>
        <v>0</v>
      </c>
      <c r="AH52" s="50">
        <f t="shared" si="34"/>
        <v>0</v>
      </c>
      <c r="AI52" s="50">
        <f t="shared" si="35"/>
        <v>0</v>
      </c>
      <c r="AJ52" s="50">
        <f t="shared" si="36"/>
        <v>0</v>
      </c>
      <c r="AK52" s="50">
        <f t="shared" si="37"/>
        <v>0</v>
      </c>
      <c r="AL52" s="50">
        <f t="shared" si="38"/>
        <v>0</v>
      </c>
      <c r="AM52" s="50">
        <f t="shared" si="39"/>
        <v>0</v>
      </c>
      <c r="AN52" s="50">
        <f t="shared" si="40"/>
        <v>0</v>
      </c>
      <c r="AO52" s="50">
        <f t="shared" si="41"/>
        <v>0</v>
      </c>
      <c r="AP52" s="50">
        <f t="shared" si="42"/>
        <v>0</v>
      </c>
      <c r="AQ52" s="42">
        <f t="shared" si="43"/>
        <v>0</v>
      </c>
      <c r="AR52" s="42">
        <f t="shared" si="44"/>
        <v>10</v>
      </c>
      <c r="AS52" s="50">
        <f t="shared" si="45"/>
        <v>0</v>
      </c>
      <c r="AT52" s="50">
        <f t="shared" si="46"/>
        <v>0</v>
      </c>
      <c r="AU52" s="50">
        <f t="shared" si="47"/>
        <v>0</v>
      </c>
      <c r="AV52" s="50">
        <f t="shared" si="48"/>
        <v>0</v>
      </c>
      <c r="AW52" s="50">
        <f t="shared" si="49"/>
        <v>0</v>
      </c>
      <c r="AX52" s="50">
        <f t="shared" si="50"/>
        <v>0</v>
      </c>
      <c r="AY52" s="50">
        <f t="shared" si="51"/>
        <v>0</v>
      </c>
      <c r="AZ52" s="50">
        <f t="shared" si="52"/>
        <v>0</v>
      </c>
      <c r="BA52" s="50">
        <f t="shared" si="53"/>
        <v>0</v>
      </c>
      <c r="BB52" s="50">
        <f t="shared" si="54"/>
        <v>0</v>
      </c>
      <c r="BC52" s="42">
        <f t="shared" si="55"/>
        <v>0</v>
      </c>
      <c r="BD52" s="45">
        <f t="shared" si="56"/>
        <v>0</v>
      </c>
      <c r="BE52" s="60">
        <f t="shared" si="57"/>
        <v>0</v>
      </c>
      <c r="BF52" s="60"/>
    </row>
    <row r="53" spans="2:58" s="8" customFormat="1" ht="12.75">
      <c r="B53" s="14"/>
      <c r="C53" s="15"/>
      <c r="D53" s="14"/>
      <c r="E53" s="33"/>
      <c r="F53" s="58">
        <f>IF(E53="",0,LOOKUP(E53,Bodování!$A$2:$A$101,Bodování!$B$2:$B$101))</f>
        <v>0</v>
      </c>
      <c r="G53" s="36"/>
      <c r="H53" s="59">
        <f>IF(G53="",0,LOOKUP(G53,Bodování!$A$2:$A$101,Bodování!$B$2:$B$101))</f>
        <v>0</v>
      </c>
      <c r="I53" s="33"/>
      <c r="J53" s="58">
        <f>IF(I53="",0,LOOKUP(I53,Bodování!$A$2:$A$101,Bodování!$B$2:$B$101))</f>
        <v>0</v>
      </c>
      <c r="K53" s="36"/>
      <c r="L53" s="59">
        <f>IF(K53="",0,LOOKUP(K53,Bodování!$A$2:$A$101,Bodování!$B$2:$B$101))</f>
        <v>0</v>
      </c>
      <c r="M53" s="33"/>
      <c r="N53" s="58">
        <f>IF(M53="",0,LOOKUP(M53,Bodování!$A$2:$A$101,Bodování!$B$2:$B$101))</f>
        <v>0</v>
      </c>
      <c r="O53" s="36"/>
      <c r="P53" s="59">
        <f>IF(O53="",0,LOOKUP(O53,Bodování!$A$2:$A$101,Bodování!$B$2:$B$101))</f>
        <v>0</v>
      </c>
      <c r="Q53" s="33"/>
      <c r="R53" s="58">
        <f>IF(Q53="",0,LOOKUP(Q53,Bodování!$A$2:$A$101,Bodování!$B$2:$B$101))</f>
        <v>0</v>
      </c>
      <c r="S53" s="36"/>
      <c r="T53" s="59">
        <f>IF(S53="",0,LOOKUP(S53,Bodování!$A$2:$A$101,Bodování!$B$2:$B$101))</f>
        <v>0</v>
      </c>
      <c r="U53" s="33"/>
      <c r="V53" s="58">
        <f>IF(U53="",0,LOOKUP(U53,Bodování!$A$2:$A$101,Bodování!$B$2:$B$101))</f>
        <v>0</v>
      </c>
      <c r="W53" s="36"/>
      <c r="X53" s="59">
        <f>IF(W53="",0,LOOKUP(W53,Bodování!$A$2:$A$101,Bodování!$B$2:$B$101))</f>
        <v>0</v>
      </c>
      <c r="Y53" s="51">
        <f t="shared" si="29"/>
        <v>0</v>
      </c>
      <c r="Z53" s="51">
        <f>IF(Y53=0,0,LOOKUP(Y53,Bodování!$A$2:$A$101,Bodování!$B$2:$B$101))</f>
        <v>0</v>
      </c>
      <c r="AA53" s="51">
        <f t="shared" si="30"/>
        <v>0</v>
      </c>
      <c r="AB53" s="51">
        <f>IF(AA53=0,0,LOOKUP(AA53,Bodování!$A$2:$A$101,Bodování!$B$2:$B$101))</f>
        <v>0</v>
      </c>
      <c r="AC53" s="52">
        <f t="shared" si="31"/>
      </c>
      <c r="AD53" s="53">
        <f t="shared" si="32"/>
      </c>
      <c r="AE53" s="37"/>
      <c r="AF53" s="18"/>
      <c r="AG53" s="50">
        <f t="shared" si="33"/>
        <v>0</v>
      </c>
      <c r="AH53" s="50">
        <f t="shared" si="34"/>
        <v>0</v>
      </c>
      <c r="AI53" s="50">
        <f t="shared" si="35"/>
        <v>0</v>
      </c>
      <c r="AJ53" s="50">
        <f t="shared" si="36"/>
        <v>0</v>
      </c>
      <c r="AK53" s="50">
        <f t="shared" si="37"/>
        <v>0</v>
      </c>
      <c r="AL53" s="50">
        <f t="shared" si="38"/>
        <v>0</v>
      </c>
      <c r="AM53" s="50">
        <f t="shared" si="39"/>
        <v>0</v>
      </c>
      <c r="AN53" s="50">
        <f t="shared" si="40"/>
        <v>0</v>
      </c>
      <c r="AO53" s="50">
        <f t="shared" si="41"/>
        <v>0</v>
      </c>
      <c r="AP53" s="50">
        <f t="shared" si="42"/>
        <v>0</v>
      </c>
      <c r="AQ53" s="42">
        <f t="shared" si="43"/>
        <v>0</v>
      </c>
      <c r="AR53" s="42">
        <f t="shared" si="44"/>
        <v>10</v>
      </c>
      <c r="AS53" s="50">
        <f t="shared" si="45"/>
        <v>0</v>
      </c>
      <c r="AT53" s="50">
        <f t="shared" si="46"/>
        <v>0</v>
      </c>
      <c r="AU53" s="50">
        <f t="shared" si="47"/>
        <v>0</v>
      </c>
      <c r="AV53" s="50">
        <f t="shared" si="48"/>
        <v>0</v>
      </c>
      <c r="AW53" s="50">
        <f t="shared" si="49"/>
        <v>0</v>
      </c>
      <c r="AX53" s="50">
        <f t="shared" si="50"/>
        <v>0</v>
      </c>
      <c r="AY53" s="50">
        <f t="shared" si="51"/>
        <v>0</v>
      </c>
      <c r="AZ53" s="50">
        <f t="shared" si="52"/>
        <v>0</v>
      </c>
      <c r="BA53" s="50">
        <f t="shared" si="53"/>
        <v>0</v>
      </c>
      <c r="BB53" s="50">
        <f t="shared" si="54"/>
        <v>0</v>
      </c>
      <c r="BC53" s="42">
        <f t="shared" si="55"/>
        <v>0</v>
      </c>
      <c r="BD53" s="45">
        <f t="shared" si="56"/>
        <v>0</v>
      </c>
      <c r="BE53" s="60">
        <f t="shared" si="57"/>
        <v>0</v>
      </c>
      <c r="BF53" s="60"/>
    </row>
    <row r="54" spans="2:58" s="8" customFormat="1" ht="12.75">
      <c r="B54" s="14"/>
      <c r="C54" s="15"/>
      <c r="D54" s="14"/>
      <c r="E54" s="33"/>
      <c r="F54" s="58">
        <f>IF(E54="",0,LOOKUP(E54,Bodování!$A$2:$A$101,Bodování!$B$2:$B$101))</f>
        <v>0</v>
      </c>
      <c r="G54" s="36"/>
      <c r="H54" s="59">
        <f>IF(G54="",0,LOOKUP(G54,Bodování!$A$2:$A$101,Bodování!$B$2:$B$101))</f>
        <v>0</v>
      </c>
      <c r="I54" s="33"/>
      <c r="J54" s="58">
        <f>IF(I54="",0,LOOKUP(I54,Bodování!$A$2:$A$101,Bodování!$B$2:$B$101))</f>
        <v>0</v>
      </c>
      <c r="K54" s="36"/>
      <c r="L54" s="59">
        <f>IF(K54="",0,LOOKUP(K54,Bodování!$A$2:$A$101,Bodování!$B$2:$B$101))</f>
        <v>0</v>
      </c>
      <c r="M54" s="33"/>
      <c r="N54" s="58">
        <f>IF(M54="",0,LOOKUP(M54,Bodování!$A$2:$A$101,Bodování!$B$2:$B$101))</f>
        <v>0</v>
      </c>
      <c r="O54" s="36"/>
      <c r="P54" s="59">
        <f>IF(O54="",0,LOOKUP(O54,Bodování!$A$2:$A$101,Bodování!$B$2:$B$101))</f>
        <v>0</v>
      </c>
      <c r="Q54" s="33"/>
      <c r="R54" s="58">
        <f>IF(Q54="",0,LOOKUP(Q54,Bodování!$A$2:$A$101,Bodování!$B$2:$B$101))</f>
        <v>0</v>
      </c>
      <c r="S54" s="36"/>
      <c r="T54" s="59">
        <f>IF(S54="",0,LOOKUP(S54,Bodování!$A$2:$A$101,Bodování!$B$2:$B$101))</f>
        <v>0</v>
      </c>
      <c r="U54" s="33"/>
      <c r="V54" s="58">
        <f>IF(U54="",0,LOOKUP(U54,Bodování!$A$2:$A$101,Bodování!$B$2:$B$101))</f>
        <v>0</v>
      </c>
      <c r="W54" s="36"/>
      <c r="X54" s="59">
        <f>IF(W54="",0,LOOKUP(W54,Bodování!$A$2:$A$101,Bodování!$B$2:$B$101))</f>
        <v>0</v>
      </c>
      <c r="Y54" s="51">
        <f t="shared" si="29"/>
        <v>0</v>
      </c>
      <c r="Z54" s="51">
        <f>IF(Y54=0,0,LOOKUP(Y54,Bodování!$A$2:$A$101,Bodování!$B$2:$B$101))</f>
        <v>0</v>
      </c>
      <c r="AA54" s="51">
        <f t="shared" si="30"/>
        <v>0</v>
      </c>
      <c r="AB54" s="51">
        <f>IF(AA54=0,0,LOOKUP(AA54,Bodování!$A$2:$A$101,Bodování!$B$2:$B$101))</f>
        <v>0</v>
      </c>
      <c r="AC54" s="52">
        <f t="shared" si="31"/>
      </c>
      <c r="AD54" s="53">
        <f t="shared" si="32"/>
      </c>
      <c r="AE54" s="37"/>
      <c r="AF54" s="18"/>
      <c r="AG54" s="50">
        <f t="shared" si="33"/>
        <v>0</v>
      </c>
      <c r="AH54" s="50">
        <f t="shared" si="34"/>
        <v>0</v>
      </c>
      <c r="AI54" s="50">
        <f t="shared" si="35"/>
        <v>0</v>
      </c>
      <c r="AJ54" s="50">
        <f t="shared" si="36"/>
        <v>0</v>
      </c>
      <c r="AK54" s="50">
        <f t="shared" si="37"/>
        <v>0</v>
      </c>
      <c r="AL54" s="50">
        <f t="shared" si="38"/>
        <v>0</v>
      </c>
      <c r="AM54" s="50">
        <f t="shared" si="39"/>
        <v>0</v>
      </c>
      <c r="AN54" s="50">
        <f t="shared" si="40"/>
        <v>0</v>
      </c>
      <c r="AO54" s="50">
        <f t="shared" si="41"/>
        <v>0</v>
      </c>
      <c r="AP54" s="50">
        <f t="shared" si="42"/>
        <v>0</v>
      </c>
      <c r="AQ54" s="42">
        <f t="shared" si="43"/>
        <v>0</v>
      </c>
      <c r="AR54" s="42">
        <f t="shared" si="44"/>
        <v>10</v>
      </c>
      <c r="AS54" s="50">
        <f t="shared" si="45"/>
        <v>0</v>
      </c>
      <c r="AT54" s="50">
        <f t="shared" si="46"/>
        <v>0</v>
      </c>
      <c r="AU54" s="50">
        <f t="shared" si="47"/>
        <v>0</v>
      </c>
      <c r="AV54" s="50">
        <f t="shared" si="48"/>
        <v>0</v>
      </c>
      <c r="AW54" s="50">
        <f t="shared" si="49"/>
        <v>0</v>
      </c>
      <c r="AX54" s="50">
        <f t="shared" si="50"/>
        <v>0</v>
      </c>
      <c r="AY54" s="50">
        <f t="shared" si="51"/>
        <v>0</v>
      </c>
      <c r="AZ54" s="50">
        <f t="shared" si="52"/>
        <v>0</v>
      </c>
      <c r="BA54" s="50">
        <f t="shared" si="53"/>
        <v>0</v>
      </c>
      <c r="BB54" s="50">
        <f t="shared" si="54"/>
        <v>0</v>
      </c>
      <c r="BC54" s="42">
        <f t="shared" si="55"/>
        <v>0</v>
      </c>
      <c r="BD54" s="45">
        <f t="shared" si="56"/>
        <v>0</v>
      </c>
      <c r="BE54" s="60">
        <f t="shared" si="57"/>
        <v>0</v>
      </c>
      <c r="BF54" s="60"/>
    </row>
    <row r="55" spans="2:58" s="8" customFormat="1" ht="12.75">
      <c r="B55" s="14"/>
      <c r="C55" s="15"/>
      <c r="D55" s="14"/>
      <c r="E55" s="33"/>
      <c r="F55" s="58">
        <f>IF(E55="",0,LOOKUP(E55,Bodování!$A$2:$A$101,Bodování!$B$2:$B$101))</f>
        <v>0</v>
      </c>
      <c r="G55" s="36"/>
      <c r="H55" s="59">
        <f>IF(G55="",0,LOOKUP(G55,Bodování!$A$2:$A$101,Bodování!$B$2:$B$101))</f>
        <v>0</v>
      </c>
      <c r="I55" s="33"/>
      <c r="J55" s="58">
        <f>IF(I55="",0,LOOKUP(I55,Bodování!$A$2:$A$101,Bodování!$B$2:$B$101))</f>
        <v>0</v>
      </c>
      <c r="K55" s="36"/>
      <c r="L55" s="59">
        <f>IF(K55="",0,LOOKUP(K55,Bodování!$A$2:$A$101,Bodování!$B$2:$B$101))</f>
        <v>0</v>
      </c>
      <c r="M55" s="33"/>
      <c r="N55" s="58">
        <f>IF(M55="",0,LOOKUP(M55,Bodování!$A$2:$A$101,Bodování!$B$2:$B$101))</f>
        <v>0</v>
      </c>
      <c r="O55" s="36"/>
      <c r="P55" s="59">
        <f>IF(O55="",0,LOOKUP(O55,Bodování!$A$2:$A$101,Bodování!$B$2:$B$101))</f>
        <v>0</v>
      </c>
      <c r="Q55" s="33"/>
      <c r="R55" s="58">
        <f>IF(Q55="",0,LOOKUP(Q55,Bodování!$A$2:$A$101,Bodování!$B$2:$B$101))</f>
        <v>0</v>
      </c>
      <c r="S55" s="36"/>
      <c r="T55" s="59">
        <f>IF(S55="",0,LOOKUP(S55,Bodování!$A$2:$A$101,Bodování!$B$2:$B$101))</f>
        <v>0</v>
      </c>
      <c r="U55" s="33"/>
      <c r="V55" s="58">
        <f>IF(U55="",0,LOOKUP(U55,Bodování!$A$2:$A$101,Bodování!$B$2:$B$101))</f>
        <v>0</v>
      </c>
      <c r="W55" s="36"/>
      <c r="X55" s="59">
        <f>IF(W55="",0,LOOKUP(W55,Bodování!$A$2:$A$101,Bodování!$B$2:$B$101))</f>
        <v>0</v>
      </c>
      <c r="Y55" s="51">
        <f t="shared" si="29"/>
        <v>0</v>
      </c>
      <c r="Z55" s="51">
        <f>IF(Y55=0,0,LOOKUP(Y55,Bodování!$A$2:$A$101,Bodování!$B$2:$B$101))</f>
        <v>0</v>
      </c>
      <c r="AA55" s="51">
        <f t="shared" si="30"/>
        <v>0</v>
      </c>
      <c r="AB55" s="51">
        <f>IF(AA55=0,0,LOOKUP(AA55,Bodování!$A$2:$A$101,Bodování!$B$2:$B$101))</f>
        <v>0</v>
      </c>
      <c r="AC55" s="52">
        <f t="shared" si="31"/>
      </c>
      <c r="AD55" s="53">
        <f t="shared" si="32"/>
      </c>
      <c r="AE55" s="37"/>
      <c r="AF55" s="18"/>
      <c r="AG55" s="50">
        <f t="shared" si="33"/>
        <v>0</v>
      </c>
      <c r="AH55" s="50">
        <f t="shared" si="34"/>
        <v>0</v>
      </c>
      <c r="AI55" s="50">
        <f t="shared" si="35"/>
        <v>0</v>
      </c>
      <c r="AJ55" s="50">
        <f t="shared" si="36"/>
        <v>0</v>
      </c>
      <c r="AK55" s="50">
        <f t="shared" si="37"/>
        <v>0</v>
      </c>
      <c r="AL55" s="50">
        <f t="shared" si="38"/>
        <v>0</v>
      </c>
      <c r="AM55" s="50">
        <f t="shared" si="39"/>
        <v>0</v>
      </c>
      <c r="AN55" s="50">
        <f t="shared" si="40"/>
        <v>0</v>
      </c>
      <c r="AO55" s="50">
        <f t="shared" si="41"/>
        <v>0</v>
      </c>
      <c r="AP55" s="50">
        <f t="shared" si="42"/>
        <v>0</v>
      </c>
      <c r="AQ55" s="42">
        <f t="shared" si="43"/>
        <v>0</v>
      </c>
      <c r="AR55" s="42">
        <f t="shared" si="44"/>
        <v>10</v>
      </c>
      <c r="AS55" s="50">
        <f t="shared" si="45"/>
        <v>0</v>
      </c>
      <c r="AT55" s="50">
        <f t="shared" si="46"/>
        <v>0</v>
      </c>
      <c r="AU55" s="50">
        <f t="shared" si="47"/>
        <v>0</v>
      </c>
      <c r="AV55" s="50">
        <f t="shared" si="48"/>
        <v>0</v>
      </c>
      <c r="AW55" s="50">
        <f t="shared" si="49"/>
        <v>0</v>
      </c>
      <c r="AX55" s="50">
        <f t="shared" si="50"/>
        <v>0</v>
      </c>
      <c r="AY55" s="50">
        <f t="shared" si="51"/>
        <v>0</v>
      </c>
      <c r="AZ55" s="50">
        <f t="shared" si="52"/>
        <v>0</v>
      </c>
      <c r="BA55" s="50">
        <f t="shared" si="53"/>
        <v>0</v>
      </c>
      <c r="BB55" s="50">
        <f t="shared" si="54"/>
        <v>0</v>
      </c>
      <c r="BC55" s="42">
        <f t="shared" si="55"/>
        <v>0</v>
      </c>
      <c r="BD55" s="45">
        <f t="shared" si="56"/>
        <v>0</v>
      </c>
      <c r="BE55" s="60">
        <f t="shared" si="57"/>
        <v>0</v>
      </c>
      <c r="BF55" s="60"/>
    </row>
    <row r="56" spans="2:58" s="8" customFormat="1" ht="12.75">
      <c r="B56" s="14"/>
      <c r="C56" s="15"/>
      <c r="D56" s="14"/>
      <c r="E56" s="33"/>
      <c r="F56" s="58">
        <f>IF(E56="",0,LOOKUP(E56,Bodování!$A$2:$A$101,Bodování!$B$2:$B$101))</f>
        <v>0</v>
      </c>
      <c r="G56" s="36"/>
      <c r="H56" s="59">
        <f>IF(G56="",0,LOOKUP(G56,Bodování!$A$2:$A$101,Bodování!$B$2:$B$101))</f>
        <v>0</v>
      </c>
      <c r="I56" s="33"/>
      <c r="J56" s="58">
        <f>IF(I56="",0,LOOKUP(I56,Bodování!$A$2:$A$101,Bodování!$B$2:$B$101))</f>
        <v>0</v>
      </c>
      <c r="K56" s="36"/>
      <c r="L56" s="59">
        <f>IF(K56="",0,LOOKUP(K56,Bodování!$A$2:$A$101,Bodování!$B$2:$B$101))</f>
        <v>0</v>
      </c>
      <c r="M56" s="33"/>
      <c r="N56" s="58">
        <f>IF(M56="",0,LOOKUP(M56,Bodování!$A$2:$A$101,Bodování!$B$2:$B$101))</f>
        <v>0</v>
      </c>
      <c r="O56" s="36"/>
      <c r="P56" s="59">
        <f>IF(O56="",0,LOOKUP(O56,Bodování!$A$2:$A$101,Bodování!$B$2:$B$101))</f>
        <v>0</v>
      </c>
      <c r="Q56" s="33"/>
      <c r="R56" s="58">
        <f>IF(Q56="",0,LOOKUP(Q56,Bodování!$A$2:$A$101,Bodování!$B$2:$B$101))</f>
        <v>0</v>
      </c>
      <c r="S56" s="36"/>
      <c r="T56" s="59">
        <f>IF(S56="",0,LOOKUP(S56,Bodování!$A$2:$A$101,Bodování!$B$2:$B$101))</f>
        <v>0</v>
      </c>
      <c r="U56" s="33"/>
      <c r="V56" s="58">
        <f>IF(U56="",0,LOOKUP(U56,Bodování!$A$2:$A$101,Bodování!$B$2:$B$101))</f>
        <v>0</v>
      </c>
      <c r="W56" s="36"/>
      <c r="X56" s="59">
        <f>IF(W56="",0,LOOKUP(W56,Bodování!$A$2:$A$101,Bodování!$B$2:$B$101))</f>
        <v>0</v>
      </c>
      <c r="Y56" s="51">
        <f t="shared" si="29"/>
        <v>0</v>
      </c>
      <c r="Z56" s="51">
        <f>IF(Y56=0,0,LOOKUP(Y56,Bodování!$A$2:$A$101,Bodování!$B$2:$B$101))</f>
        <v>0</v>
      </c>
      <c r="AA56" s="51">
        <f t="shared" si="30"/>
        <v>0</v>
      </c>
      <c r="AB56" s="51">
        <f>IF(AA56=0,0,LOOKUP(AA56,Bodování!$A$2:$A$101,Bodování!$B$2:$B$101))</f>
        <v>0</v>
      </c>
      <c r="AC56" s="52">
        <f t="shared" si="31"/>
      </c>
      <c r="AD56" s="53">
        <f t="shared" si="32"/>
      </c>
      <c r="AE56" s="37"/>
      <c r="AF56" s="18"/>
      <c r="AG56" s="50">
        <f t="shared" si="33"/>
        <v>0</v>
      </c>
      <c r="AH56" s="50">
        <f t="shared" si="34"/>
        <v>0</v>
      </c>
      <c r="AI56" s="50">
        <f t="shared" si="35"/>
        <v>0</v>
      </c>
      <c r="AJ56" s="50">
        <f t="shared" si="36"/>
        <v>0</v>
      </c>
      <c r="AK56" s="50">
        <f t="shared" si="37"/>
        <v>0</v>
      </c>
      <c r="AL56" s="50">
        <f t="shared" si="38"/>
        <v>0</v>
      </c>
      <c r="AM56" s="50">
        <f t="shared" si="39"/>
        <v>0</v>
      </c>
      <c r="AN56" s="50">
        <f t="shared" si="40"/>
        <v>0</v>
      </c>
      <c r="AO56" s="50">
        <f t="shared" si="41"/>
        <v>0</v>
      </c>
      <c r="AP56" s="50">
        <f t="shared" si="42"/>
        <v>0</v>
      </c>
      <c r="AQ56" s="42">
        <f t="shared" si="43"/>
        <v>0</v>
      </c>
      <c r="AR56" s="42">
        <f t="shared" si="44"/>
        <v>10</v>
      </c>
      <c r="AS56" s="50">
        <f t="shared" si="45"/>
        <v>0</v>
      </c>
      <c r="AT56" s="50">
        <f t="shared" si="46"/>
        <v>0</v>
      </c>
      <c r="AU56" s="50">
        <f t="shared" si="47"/>
        <v>0</v>
      </c>
      <c r="AV56" s="50">
        <f t="shared" si="48"/>
        <v>0</v>
      </c>
      <c r="AW56" s="50">
        <f t="shared" si="49"/>
        <v>0</v>
      </c>
      <c r="AX56" s="50">
        <f t="shared" si="50"/>
        <v>0</v>
      </c>
      <c r="AY56" s="50">
        <f t="shared" si="51"/>
        <v>0</v>
      </c>
      <c r="AZ56" s="50">
        <f t="shared" si="52"/>
        <v>0</v>
      </c>
      <c r="BA56" s="50">
        <f t="shared" si="53"/>
        <v>0</v>
      </c>
      <c r="BB56" s="50">
        <f t="shared" si="54"/>
        <v>0</v>
      </c>
      <c r="BC56" s="42">
        <f t="shared" si="55"/>
        <v>0</v>
      </c>
      <c r="BD56" s="45">
        <f t="shared" si="56"/>
        <v>0</v>
      </c>
      <c r="BE56" s="60">
        <f t="shared" si="57"/>
        <v>0</v>
      </c>
      <c r="BF56" s="60"/>
    </row>
    <row r="57" spans="2:58" s="8" customFormat="1" ht="12.75">
      <c r="B57" s="14"/>
      <c r="C57" s="15"/>
      <c r="D57" s="14"/>
      <c r="E57" s="33"/>
      <c r="F57" s="58">
        <f>IF(E57="",0,LOOKUP(E57,Bodování!$A$2:$A$101,Bodování!$B$2:$B$101))</f>
        <v>0</v>
      </c>
      <c r="G57" s="36"/>
      <c r="H57" s="59">
        <f>IF(G57="",0,LOOKUP(G57,Bodování!$A$2:$A$101,Bodování!$B$2:$B$101))</f>
        <v>0</v>
      </c>
      <c r="I57" s="33"/>
      <c r="J57" s="58">
        <f>IF(I57="",0,LOOKUP(I57,Bodování!$A$2:$A$101,Bodování!$B$2:$B$101))</f>
        <v>0</v>
      </c>
      <c r="K57" s="36"/>
      <c r="L57" s="59">
        <f>IF(K57="",0,LOOKUP(K57,Bodování!$A$2:$A$101,Bodování!$B$2:$B$101))</f>
        <v>0</v>
      </c>
      <c r="M57" s="33"/>
      <c r="N57" s="58">
        <f>IF(M57="",0,LOOKUP(M57,Bodování!$A$2:$A$101,Bodování!$B$2:$B$101))</f>
        <v>0</v>
      </c>
      <c r="O57" s="36"/>
      <c r="P57" s="59">
        <f>IF(O57="",0,LOOKUP(O57,Bodování!$A$2:$A$101,Bodování!$B$2:$B$101))</f>
        <v>0</v>
      </c>
      <c r="Q57" s="33"/>
      <c r="R57" s="58">
        <f>IF(Q57="",0,LOOKUP(Q57,Bodování!$A$2:$A$101,Bodování!$B$2:$B$101))</f>
        <v>0</v>
      </c>
      <c r="S57" s="36"/>
      <c r="T57" s="59">
        <f>IF(S57="",0,LOOKUP(S57,Bodování!$A$2:$A$101,Bodování!$B$2:$B$101))</f>
        <v>0</v>
      </c>
      <c r="U57" s="33"/>
      <c r="V57" s="58">
        <f>IF(U57="",0,LOOKUP(U57,Bodování!$A$2:$A$101,Bodování!$B$2:$B$101))</f>
        <v>0</v>
      </c>
      <c r="W57" s="36"/>
      <c r="X57" s="59">
        <f>IF(W57="",0,LOOKUP(W57,Bodování!$A$2:$A$101,Bodování!$B$2:$B$101))</f>
        <v>0</v>
      </c>
      <c r="Y57" s="51">
        <f t="shared" si="29"/>
        <v>0</v>
      </c>
      <c r="Z57" s="51">
        <f>IF(Y57=0,0,LOOKUP(Y57,Bodování!$A$2:$A$101,Bodování!$B$2:$B$101))</f>
        <v>0</v>
      </c>
      <c r="AA57" s="51">
        <f t="shared" si="30"/>
        <v>0</v>
      </c>
      <c r="AB57" s="51">
        <f>IF(AA57=0,0,LOOKUP(AA57,Bodování!$A$2:$A$101,Bodování!$B$2:$B$101))</f>
        <v>0</v>
      </c>
      <c r="AC57" s="52">
        <f t="shared" si="31"/>
      </c>
      <c r="AD57" s="53">
        <f t="shared" si="32"/>
      </c>
      <c r="AE57" s="37"/>
      <c r="AF57" s="18"/>
      <c r="AG57" s="50">
        <f t="shared" si="33"/>
        <v>0</v>
      </c>
      <c r="AH57" s="50">
        <f t="shared" si="34"/>
        <v>0</v>
      </c>
      <c r="AI57" s="50">
        <f t="shared" si="35"/>
        <v>0</v>
      </c>
      <c r="AJ57" s="50">
        <f t="shared" si="36"/>
        <v>0</v>
      </c>
      <c r="AK57" s="50">
        <f t="shared" si="37"/>
        <v>0</v>
      </c>
      <c r="AL57" s="50">
        <f t="shared" si="38"/>
        <v>0</v>
      </c>
      <c r="AM57" s="50">
        <f t="shared" si="39"/>
        <v>0</v>
      </c>
      <c r="AN57" s="50">
        <f t="shared" si="40"/>
        <v>0</v>
      </c>
      <c r="AO57" s="50">
        <f t="shared" si="41"/>
        <v>0</v>
      </c>
      <c r="AP57" s="50">
        <f t="shared" si="42"/>
        <v>0</v>
      </c>
      <c r="AQ57" s="42">
        <f t="shared" si="43"/>
        <v>0</v>
      </c>
      <c r="AR57" s="42">
        <f t="shared" si="44"/>
        <v>10</v>
      </c>
      <c r="AS57" s="50">
        <f t="shared" si="45"/>
        <v>0</v>
      </c>
      <c r="AT57" s="50">
        <f t="shared" si="46"/>
        <v>0</v>
      </c>
      <c r="AU57" s="50">
        <f t="shared" si="47"/>
        <v>0</v>
      </c>
      <c r="AV57" s="50">
        <f t="shared" si="48"/>
        <v>0</v>
      </c>
      <c r="AW57" s="50">
        <f t="shared" si="49"/>
        <v>0</v>
      </c>
      <c r="AX57" s="50">
        <f t="shared" si="50"/>
        <v>0</v>
      </c>
      <c r="AY57" s="50">
        <f t="shared" si="51"/>
        <v>0</v>
      </c>
      <c r="AZ57" s="50">
        <f t="shared" si="52"/>
        <v>0</v>
      </c>
      <c r="BA57" s="50">
        <f t="shared" si="53"/>
        <v>0</v>
      </c>
      <c r="BB57" s="50">
        <f t="shared" si="54"/>
        <v>0</v>
      </c>
      <c r="BC57" s="42">
        <f t="shared" si="55"/>
        <v>0</v>
      </c>
      <c r="BD57" s="45">
        <f t="shared" si="56"/>
        <v>0</v>
      </c>
      <c r="BE57" s="60">
        <f t="shared" si="57"/>
        <v>0</v>
      </c>
      <c r="BF57" s="60"/>
    </row>
    <row r="58" spans="2:58" s="8" customFormat="1" ht="12.75">
      <c r="B58" s="14"/>
      <c r="C58" s="15"/>
      <c r="D58" s="14"/>
      <c r="E58" s="33"/>
      <c r="F58" s="58">
        <f>IF(E58="",0,LOOKUP(E58,Bodování!$A$2:$A$101,Bodování!$B$2:$B$101))</f>
        <v>0</v>
      </c>
      <c r="G58" s="36"/>
      <c r="H58" s="59">
        <f>IF(G58="",0,LOOKUP(G58,Bodování!$A$2:$A$101,Bodování!$B$2:$B$101))</f>
        <v>0</v>
      </c>
      <c r="I58" s="33"/>
      <c r="J58" s="58">
        <f>IF(I58="",0,LOOKUP(I58,Bodování!$A$2:$A$101,Bodování!$B$2:$B$101))</f>
        <v>0</v>
      </c>
      <c r="K58" s="36"/>
      <c r="L58" s="59">
        <f>IF(K58="",0,LOOKUP(K58,Bodování!$A$2:$A$101,Bodování!$B$2:$B$101))</f>
        <v>0</v>
      </c>
      <c r="M58" s="33"/>
      <c r="N58" s="58">
        <f>IF(M58="",0,LOOKUP(M58,Bodování!$A$2:$A$101,Bodování!$B$2:$B$101))</f>
        <v>0</v>
      </c>
      <c r="O58" s="36"/>
      <c r="P58" s="59">
        <f>IF(O58="",0,LOOKUP(O58,Bodování!$A$2:$A$101,Bodování!$B$2:$B$101))</f>
        <v>0</v>
      </c>
      <c r="Q58" s="33"/>
      <c r="R58" s="58">
        <f>IF(Q58="",0,LOOKUP(Q58,Bodování!$A$2:$A$101,Bodování!$B$2:$B$101))</f>
        <v>0</v>
      </c>
      <c r="S58" s="36"/>
      <c r="T58" s="59">
        <f>IF(S58="",0,LOOKUP(S58,Bodování!$A$2:$A$101,Bodování!$B$2:$B$101))</f>
        <v>0</v>
      </c>
      <c r="U58" s="33"/>
      <c r="V58" s="58">
        <f>IF(U58="",0,LOOKUP(U58,Bodování!$A$2:$A$101,Bodování!$B$2:$B$101))</f>
        <v>0</v>
      </c>
      <c r="W58" s="36"/>
      <c r="X58" s="59">
        <f>IF(W58="",0,LOOKUP(W58,Bodování!$A$2:$A$101,Bodování!$B$2:$B$101))</f>
        <v>0</v>
      </c>
      <c r="Y58" s="51">
        <f t="shared" si="29"/>
        <v>0</v>
      </c>
      <c r="Z58" s="51">
        <f>IF(Y58=0,0,LOOKUP(Y58,Bodování!$A$2:$A$101,Bodování!$B$2:$B$101))</f>
        <v>0</v>
      </c>
      <c r="AA58" s="51">
        <f t="shared" si="30"/>
        <v>0</v>
      </c>
      <c r="AB58" s="51">
        <f>IF(AA58=0,0,LOOKUP(AA58,Bodování!$A$2:$A$101,Bodování!$B$2:$B$101))</f>
        <v>0</v>
      </c>
      <c r="AC58" s="52">
        <f t="shared" si="31"/>
      </c>
      <c r="AD58" s="53">
        <f t="shared" si="32"/>
      </c>
      <c r="AE58" s="37"/>
      <c r="AF58" s="18"/>
      <c r="AG58" s="50">
        <f t="shared" si="33"/>
        <v>0</v>
      </c>
      <c r="AH58" s="50">
        <f t="shared" si="34"/>
        <v>0</v>
      </c>
      <c r="AI58" s="50">
        <f t="shared" si="35"/>
        <v>0</v>
      </c>
      <c r="AJ58" s="50">
        <f t="shared" si="36"/>
        <v>0</v>
      </c>
      <c r="AK58" s="50">
        <f t="shared" si="37"/>
        <v>0</v>
      </c>
      <c r="AL58" s="50">
        <f t="shared" si="38"/>
        <v>0</v>
      </c>
      <c r="AM58" s="50">
        <f t="shared" si="39"/>
        <v>0</v>
      </c>
      <c r="AN58" s="50">
        <f t="shared" si="40"/>
        <v>0</v>
      </c>
      <c r="AO58" s="50">
        <f t="shared" si="41"/>
        <v>0</v>
      </c>
      <c r="AP58" s="50">
        <f t="shared" si="42"/>
        <v>0</v>
      </c>
      <c r="AQ58" s="42">
        <f t="shared" si="43"/>
        <v>0</v>
      </c>
      <c r="AR58" s="42">
        <f t="shared" si="44"/>
        <v>10</v>
      </c>
      <c r="AS58" s="50">
        <f t="shared" si="45"/>
        <v>0</v>
      </c>
      <c r="AT58" s="50">
        <f t="shared" si="46"/>
        <v>0</v>
      </c>
      <c r="AU58" s="50">
        <f t="shared" si="47"/>
        <v>0</v>
      </c>
      <c r="AV58" s="50">
        <f t="shared" si="48"/>
        <v>0</v>
      </c>
      <c r="AW58" s="50">
        <f t="shared" si="49"/>
        <v>0</v>
      </c>
      <c r="AX58" s="50">
        <f t="shared" si="50"/>
        <v>0</v>
      </c>
      <c r="AY58" s="50">
        <f t="shared" si="51"/>
        <v>0</v>
      </c>
      <c r="AZ58" s="50">
        <f t="shared" si="52"/>
        <v>0</v>
      </c>
      <c r="BA58" s="50">
        <f t="shared" si="53"/>
        <v>0</v>
      </c>
      <c r="BB58" s="50">
        <f t="shared" si="54"/>
        <v>0</v>
      </c>
      <c r="BC58" s="42">
        <f t="shared" si="55"/>
        <v>0</v>
      </c>
      <c r="BD58" s="45">
        <f t="shared" si="56"/>
        <v>0</v>
      </c>
      <c r="BE58" s="60">
        <f t="shared" si="57"/>
        <v>0</v>
      </c>
      <c r="BF58" s="60"/>
    </row>
    <row r="59" spans="2:58" s="8" customFormat="1" ht="12.75">
      <c r="B59" s="14"/>
      <c r="C59" s="15"/>
      <c r="D59" s="14"/>
      <c r="E59" s="33"/>
      <c r="F59" s="58">
        <f>IF(E59="",0,LOOKUP(E59,Bodování!$A$2:$A$101,Bodování!$B$2:$B$101))</f>
        <v>0</v>
      </c>
      <c r="G59" s="36"/>
      <c r="H59" s="59">
        <f>IF(G59="",0,LOOKUP(G59,Bodování!$A$2:$A$101,Bodování!$B$2:$B$101))</f>
        <v>0</v>
      </c>
      <c r="I59" s="33"/>
      <c r="J59" s="58">
        <f>IF(I59="",0,LOOKUP(I59,Bodování!$A$2:$A$101,Bodování!$B$2:$B$101))</f>
        <v>0</v>
      </c>
      <c r="K59" s="36"/>
      <c r="L59" s="59">
        <f>IF(K59="",0,LOOKUP(K59,Bodování!$A$2:$A$101,Bodování!$B$2:$B$101))</f>
        <v>0</v>
      </c>
      <c r="M59" s="33"/>
      <c r="N59" s="58">
        <f>IF(M59="",0,LOOKUP(M59,Bodování!$A$2:$A$101,Bodování!$B$2:$B$101))</f>
        <v>0</v>
      </c>
      <c r="O59" s="36"/>
      <c r="P59" s="59">
        <f>IF(O59="",0,LOOKUP(O59,Bodování!$A$2:$A$101,Bodování!$B$2:$B$101))</f>
        <v>0</v>
      </c>
      <c r="Q59" s="33"/>
      <c r="R59" s="58">
        <f>IF(Q59="",0,LOOKUP(Q59,Bodování!$A$2:$A$101,Bodování!$B$2:$B$101))</f>
        <v>0</v>
      </c>
      <c r="S59" s="36"/>
      <c r="T59" s="59">
        <f>IF(S59="",0,LOOKUP(S59,Bodování!$A$2:$A$101,Bodování!$B$2:$B$101))</f>
        <v>0</v>
      </c>
      <c r="U59" s="33"/>
      <c r="V59" s="58">
        <f>IF(U59="",0,LOOKUP(U59,Bodování!$A$2:$A$101,Bodování!$B$2:$B$101))</f>
        <v>0</v>
      </c>
      <c r="W59" s="36"/>
      <c r="X59" s="59">
        <f>IF(W59="",0,LOOKUP(W59,Bodování!$A$2:$A$101,Bodování!$B$2:$B$101))</f>
        <v>0</v>
      </c>
      <c r="Y59" s="51">
        <f t="shared" si="29"/>
        <v>0</v>
      </c>
      <c r="Z59" s="51">
        <f>IF(Y59=0,0,LOOKUP(Y59,Bodování!$A$2:$A$101,Bodování!$B$2:$B$101))</f>
        <v>0</v>
      </c>
      <c r="AA59" s="51">
        <f t="shared" si="30"/>
        <v>0</v>
      </c>
      <c r="AB59" s="51">
        <f>IF(AA59=0,0,LOOKUP(AA59,Bodování!$A$2:$A$101,Bodování!$B$2:$B$101))</f>
        <v>0</v>
      </c>
      <c r="AC59" s="52">
        <f t="shared" si="31"/>
      </c>
      <c r="AD59" s="53">
        <f t="shared" si="32"/>
      </c>
      <c r="AE59" s="37"/>
      <c r="AF59" s="18"/>
      <c r="AG59" s="50">
        <f t="shared" si="33"/>
        <v>0</v>
      </c>
      <c r="AH59" s="50">
        <f t="shared" si="34"/>
        <v>0</v>
      </c>
      <c r="AI59" s="50">
        <f t="shared" si="35"/>
        <v>0</v>
      </c>
      <c r="AJ59" s="50">
        <f t="shared" si="36"/>
        <v>0</v>
      </c>
      <c r="AK59" s="50">
        <f t="shared" si="37"/>
        <v>0</v>
      </c>
      <c r="AL59" s="50">
        <f t="shared" si="38"/>
        <v>0</v>
      </c>
      <c r="AM59" s="50">
        <f t="shared" si="39"/>
        <v>0</v>
      </c>
      <c r="AN59" s="50">
        <f t="shared" si="40"/>
        <v>0</v>
      </c>
      <c r="AO59" s="50">
        <f t="shared" si="41"/>
        <v>0</v>
      </c>
      <c r="AP59" s="50">
        <f t="shared" si="42"/>
        <v>0</v>
      </c>
      <c r="AQ59" s="42">
        <f t="shared" si="43"/>
        <v>0</v>
      </c>
      <c r="AR59" s="42">
        <f t="shared" si="44"/>
        <v>10</v>
      </c>
      <c r="AS59" s="50">
        <f t="shared" si="45"/>
        <v>0</v>
      </c>
      <c r="AT59" s="50">
        <f t="shared" si="46"/>
        <v>0</v>
      </c>
      <c r="AU59" s="50">
        <f t="shared" si="47"/>
        <v>0</v>
      </c>
      <c r="AV59" s="50">
        <f t="shared" si="48"/>
        <v>0</v>
      </c>
      <c r="AW59" s="50">
        <f t="shared" si="49"/>
        <v>0</v>
      </c>
      <c r="AX59" s="50">
        <f t="shared" si="50"/>
        <v>0</v>
      </c>
      <c r="AY59" s="50">
        <f t="shared" si="51"/>
        <v>0</v>
      </c>
      <c r="AZ59" s="50">
        <f t="shared" si="52"/>
        <v>0</v>
      </c>
      <c r="BA59" s="50">
        <f t="shared" si="53"/>
        <v>0</v>
      </c>
      <c r="BB59" s="50">
        <f t="shared" si="54"/>
        <v>0</v>
      </c>
      <c r="BC59" s="42">
        <f t="shared" si="55"/>
        <v>0</v>
      </c>
      <c r="BD59" s="45">
        <f t="shared" si="56"/>
        <v>0</v>
      </c>
      <c r="BE59" s="60">
        <f t="shared" si="57"/>
        <v>0</v>
      </c>
      <c r="BF59" s="60"/>
    </row>
    <row r="60" spans="2:56" s="8" customFormat="1" ht="12.75">
      <c r="B60" s="7"/>
      <c r="D60" s="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8"/>
      <c r="AA60" s="16"/>
      <c r="AB60" s="18"/>
      <c r="AC60" s="16"/>
      <c r="AD60" s="18"/>
      <c r="AE60" s="16"/>
      <c r="AF60" s="18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2"/>
      <c r="AR60" s="42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2"/>
      <c r="BD60" s="45"/>
    </row>
    <row r="61" spans="2:32" ht="14.25">
      <c r="B61" s="4" t="s">
        <v>1</v>
      </c>
      <c r="E61" s="34"/>
      <c r="F61" s="38"/>
      <c r="G61" s="34"/>
      <c r="H61" s="38"/>
      <c r="I61" s="34"/>
      <c r="J61" s="38"/>
      <c r="K61" s="38"/>
      <c r="M61" s="34"/>
      <c r="N61" s="38"/>
      <c r="O61" s="34"/>
      <c r="P61" s="38"/>
      <c r="Q61" s="34"/>
      <c r="R61" s="38"/>
      <c r="S61" s="38"/>
      <c r="U61" s="34"/>
      <c r="V61" s="38"/>
      <c r="W61" s="38"/>
      <c r="AF61" s="29"/>
    </row>
    <row r="62" spans="2:32" ht="14.25">
      <c r="B62" s="13" t="s">
        <v>29</v>
      </c>
      <c r="E62" s="34"/>
      <c r="F62" s="38"/>
      <c r="G62" s="34"/>
      <c r="H62" s="38"/>
      <c r="I62" s="34"/>
      <c r="J62" s="38"/>
      <c r="K62" s="38"/>
      <c r="M62" s="34"/>
      <c r="N62" s="38"/>
      <c r="O62" s="34"/>
      <c r="P62" s="38"/>
      <c r="Q62" s="34"/>
      <c r="R62" s="38"/>
      <c r="S62" s="38"/>
      <c r="U62" s="34"/>
      <c r="V62" s="38"/>
      <c r="W62" s="38"/>
      <c r="AF62" s="29"/>
    </row>
    <row r="63" spans="2:32" ht="14.25">
      <c r="B63" s="13" t="s">
        <v>96</v>
      </c>
      <c r="E63" s="34"/>
      <c r="F63" s="38"/>
      <c r="G63" s="34"/>
      <c r="H63" s="38"/>
      <c r="I63" s="34"/>
      <c r="J63" s="38"/>
      <c r="K63" s="38"/>
      <c r="M63" s="34"/>
      <c r="N63" s="38"/>
      <c r="O63" s="34"/>
      <c r="P63" s="38"/>
      <c r="Q63" s="34"/>
      <c r="R63" s="38"/>
      <c r="S63" s="38"/>
      <c r="U63" s="34"/>
      <c r="V63" s="38"/>
      <c r="W63" s="38"/>
      <c r="AF63" s="29"/>
    </row>
    <row r="64" spans="2:32" ht="6" customHeight="1">
      <c r="B64" s="9"/>
      <c r="E64" s="34"/>
      <c r="F64" s="38"/>
      <c r="G64" s="34"/>
      <c r="H64" s="38"/>
      <c r="I64" s="34"/>
      <c r="J64" s="38"/>
      <c r="K64" s="38"/>
      <c r="M64" s="34"/>
      <c r="N64" s="38"/>
      <c r="O64" s="34"/>
      <c r="P64" s="38"/>
      <c r="Q64" s="34"/>
      <c r="R64" s="38"/>
      <c r="S64" s="38"/>
      <c r="U64" s="34"/>
      <c r="V64" s="38"/>
      <c r="W64" s="38"/>
      <c r="AF64" s="29"/>
    </row>
    <row r="65" spans="2:32" ht="14.25">
      <c r="B65" s="2" t="s">
        <v>90</v>
      </c>
      <c r="D65" s="13" t="s">
        <v>91</v>
      </c>
      <c r="E65" s="34"/>
      <c r="F65" s="38"/>
      <c r="G65" s="34"/>
      <c r="H65" s="38"/>
      <c r="I65" s="34"/>
      <c r="J65" s="38"/>
      <c r="K65" s="34"/>
      <c r="L65" s="38"/>
      <c r="M65" s="34"/>
      <c r="N65" s="38"/>
      <c r="O65" s="34"/>
      <c r="P65" s="38"/>
      <c r="Q65" s="34"/>
      <c r="R65" s="38"/>
      <c r="S65" s="34"/>
      <c r="T65" s="38"/>
      <c r="U65" s="34"/>
      <c r="V65" s="38"/>
      <c r="W65" s="34"/>
      <c r="X65" s="38"/>
      <c r="Y65" s="25"/>
      <c r="Z65" s="22"/>
      <c r="AA65" s="25"/>
      <c r="AB65" s="22"/>
      <c r="AC65" s="38"/>
      <c r="AD65" s="28"/>
      <c r="AE65" s="38"/>
      <c r="AF65" s="29"/>
    </row>
    <row r="66" spans="5:32" ht="14.25">
      <c r="E66" s="34"/>
      <c r="F66" s="38"/>
      <c r="G66" s="34"/>
      <c r="H66" s="38"/>
      <c r="I66" s="34"/>
      <c r="J66" s="38"/>
      <c r="K66" s="34"/>
      <c r="L66" s="38"/>
      <c r="M66" s="34"/>
      <c r="N66" s="38"/>
      <c r="O66" s="34"/>
      <c r="P66" s="38"/>
      <c r="Q66" s="34"/>
      <c r="R66" s="38"/>
      <c r="S66" s="34"/>
      <c r="T66" s="38"/>
      <c r="U66" s="34"/>
      <c r="V66" s="38"/>
      <c r="W66" s="34"/>
      <c r="X66" s="38"/>
      <c r="Y66" s="25"/>
      <c r="Z66" s="22"/>
      <c r="AA66" s="25"/>
      <c r="AB66" s="22"/>
      <c r="AC66" s="38"/>
      <c r="AD66" s="28"/>
      <c r="AE66" s="38"/>
      <c r="AF66" s="29"/>
    </row>
    <row r="67" spans="5:32" ht="14.25">
      <c r="E67" s="34"/>
      <c r="F67" s="38"/>
      <c r="G67" s="34"/>
      <c r="H67" s="38"/>
      <c r="I67" s="34"/>
      <c r="J67" s="38"/>
      <c r="K67" s="34"/>
      <c r="L67" s="38"/>
      <c r="M67" s="34"/>
      <c r="N67" s="38"/>
      <c r="O67" s="34"/>
      <c r="P67" s="38"/>
      <c r="Q67" s="34"/>
      <c r="R67" s="38"/>
      <c r="S67" s="34"/>
      <c r="T67" s="38"/>
      <c r="U67" s="34"/>
      <c r="V67" s="38"/>
      <c r="W67" s="34"/>
      <c r="X67" s="38"/>
      <c r="Y67" s="25"/>
      <c r="Z67" s="22"/>
      <c r="AA67" s="25"/>
      <c r="AB67" s="22"/>
      <c r="AC67" s="38"/>
      <c r="AD67" s="28"/>
      <c r="AE67" s="38"/>
      <c r="AF67" s="29"/>
    </row>
    <row r="68" spans="2:31" ht="12.75">
      <c r="B68" s="10" t="s">
        <v>2</v>
      </c>
      <c r="H68" s="46"/>
      <c r="K68" s="34"/>
      <c r="L68" s="38"/>
      <c r="P68" s="46"/>
      <c r="S68" s="34"/>
      <c r="T68" s="38"/>
      <c r="W68" s="34"/>
      <c r="X68" s="38"/>
      <c r="Y68" s="25"/>
      <c r="Z68" s="22"/>
      <c r="AA68" s="25"/>
      <c r="AB68" s="22"/>
      <c r="AC68" s="38"/>
      <c r="AD68" s="28"/>
      <c r="AE68" s="38"/>
    </row>
    <row r="69" spans="2:16" ht="12.75">
      <c r="B69" s="10"/>
      <c r="H69" s="46"/>
      <c r="P69" s="46"/>
    </row>
  </sheetData>
  <sheetProtection sheet="1" objects="1" scenarios="1"/>
  <mergeCells count="17">
    <mergeCell ref="U8:V8"/>
    <mergeCell ref="W8:X8"/>
    <mergeCell ref="B8:B9"/>
    <mergeCell ref="C8:C9"/>
    <mergeCell ref="D8:D9"/>
    <mergeCell ref="E8:F8"/>
    <mergeCell ref="G8:H8"/>
    <mergeCell ref="AE8:AE9"/>
    <mergeCell ref="AA8:AB8"/>
    <mergeCell ref="AC8:AD8"/>
    <mergeCell ref="I8:J8"/>
    <mergeCell ref="K8:L8"/>
    <mergeCell ref="Y8:Z8"/>
    <mergeCell ref="M8:N8"/>
    <mergeCell ref="O8:P8"/>
    <mergeCell ref="Q8:R8"/>
    <mergeCell ref="S8:T8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1">
    <pageSetUpPr fitToPage="1"/>
  </sheetPr>
  <dimension ref="B2:BF69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6.75390625" style="1" customWidth="1"/>
    <col min="5" max="8" width="7.25390625" style="30" hidden="1" customWidth="1"/>
    <col min="9" max="21" width="7.25390625" style="30" customWidth="1"/>
    <col min="22" max="22" width="7.125" style="30" customWidth="1"/>
    <col min="23" max="24" width="7.25390625" style="30" hidden="1" customWidth="1"/>
    <col min="25" max="25" width="7.25390625" style="16" customWidth="1"/>
    <col min="26" max="26" width="7.00390625" style="18" customWidth="1"/>
    <col min="27" max="27" width="7.25390625" style="16" hidden="1" customWidth="1"/>
    <col min="28" max="28" width="7.25390625" style="18" hidden="1" customWidth="1"/>
    <col min="29" max="29" width="7.25390625" style="30" customWidth="1"/>
    <col min="30" max="30" width="7.25390625" style="20" customWidth="1"/>
    <col min="31" max="31" width="9.125" style="30" bestFit="1" customWidth="1"/>
    <col min="32" max="32" width="5.875" style="20" customWidth="1"/>
    <col min="33" max="42" width="5.75390625" style="49" hidden="1" customWidth="1"/>
    <col min="43" max="44" width="9.125" style="23" hidden="1" customWidth="1"/>
    <col min="45" max="54" width="5.75390625" style="49" hidden="1" customWidth="1"/>
    <col min="55" max="55" width="5.75390625" style="23" hidden="1" customWidth="1"/>
    <col min="56" max="56" width="6.625" style="43" hidden="1" customWidth="1"/>
    <col min="57" max="57" width="0" style="2" hidden="1" customWidth="1"/>
    <col min="58" max="16384" width="9.125" style="2" customWidth="1"/>
  </cols>
  <sheetData>
    <row r="1" ht="6" customHeight="1"/>
    <row r="2" spans="2:32" ht="23.25">
      <c r="B2" s="11" t="s">
        <v>11</v>
      </c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7"/>
      <c r="Z2" s="19"/>
      <c r="AA2" s="17"/>
      <c r="AB2" s="19"/>
      <c r="AC2" s="31"/>
      <c r="AD2" s="26"/>
      <c r="AE2" s="31"/>
      <c r="AF2" s="26"/>
    </row>
    <row r="3" spans="2:32" ht="23.25">
      <c r="B3" s="11" t="s">
        <v>80</v>
      </c>
      <c r="D3" s="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7"/>
      <c r="Z3" s="19"/>
      <c r="AA3" s="17"/>
      <c r="AB3" s="19"/>
      <c r="AC3" s="31"/>
      <c r="AD3" s="26"/>
      <c r="AE3" s="31"/>
      <c r="AF3" s="26"/>
    </row>
    <row r="4" spans="2:4" ht="18">
      <c r="B4" s="12" t="s">
        <v>12</v>
      </c>
      <c r="D4" s="41" t="s">
        <v>70</v>
      </c>
    </row>
    <row r="5" ht="6" customHeight="1"/>
    <row r="6" spans="2:32" ht="23.25">
      <c r="B6" s="12" t="s">
        <v>9</v>
      </c>
      <c r="D6" s="12" t="s">
        <v>81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17"/>
      <c r="Z6" s="19"/>
      <c r="AA6" s="17"/>
      <c r="AB6" s="19"/>
      <c r="AC6" s="31"/>
      <c r="AD6" s="26"/>
      <c r="AE6" s="31"/>
      <c r="AF6" s="26"/>
    </row>
    <row r="7" ht="12.75">
      <c r="B7" s="2"/>
    </row>
    <row r="8" spans="2:57" s="5" customFormat="1" ht="12.75" customHeight="1">
      <c r="B8" s="78" t="s">
        <v>6</v>
      </c>
      <c r="C8" s="79" t="s">
        <v>0</v>
      </c>
      <c r="D8" s="80" t="s">
        <v>10</v>
      </c>
      <c r="E8" s="73" t="s">
        <v>13</v>
      </c>
      <c r="F8" s="74"/>
      <c r="G8" s="75" t="s">
        <v>14</v>
      </c>
      <c r="H8" s="77"/>
      <c r="I8" s="73" t="s">
        <v>35</v>
      </c>
      <c r="J8" s="74"/>
      <c r="K8" s="75" t="s">
        <v>14</v>
      </c>
      <c r="L8" s="76"/>
      <c r="M8" s="73" t="s">
        <v>15</v>
      </c>
      <c r="N8" s="74"/>
      <c r="O8" s="75" t="s">
        <v>16</v>
      </c>
      <c r="P8" s="77"/>
      <c r="Q8" s="73" t="s">
        <v>17</v>
      </c>
      <c r="R8" s="74"/>
      <c r="S8" s="75" t="s">
        <v>18</v>
      </c>
      <c r="T8" s="76"/>
      <c r="U8" s="73" t="s">
        <v>19</v>
      </c>
      <c r="V8" s="74"/>
      <c r="W8" s="75" t="s">
        <v>20</v>
      </c>
      <c r="X8" s="76"/>
      <c r="Y8" s="69" t="s">
        <v>8</v>
      </c>
      <c r="Z8" s="70"/>
      <c r="AA8" s="69" t="s">
        <v>8</v>
      </c>
      <c r="AB8" s="70"/>
      <c r="AC8" s="71" t="s">
        <v>4</v>
      </c>
      <c r="AD8" s="72"/>
      <c r="AE8" s="67" t="s">
        <v>23</v>
      </c>
      <c r="AF8" s="27"/>
      <c r="AG8" s="48" t="s">
        <v>13</v>
      </c>
      <c r="AH8" s="48" t="s">
        <v>14</v>
      </c>
      <c r="AI8" s="48" t="s">
        <v>15</v>
      </c>
      <c r="AJ8" s="48" t="s">
        <v>16</v>
      </c>
      <c r="AK8" s="48" t="s">
        <v>17</v>
      </c>
      <c r="AL8" s="48" t="s">
        <v>18</v>
      </c>
      <c r="AM8" s="48" t="s">
        <v>19</v>
      </c>
      <c r="AN8" s="48" t="s">
        <v>20</v>
      </c>
      <c r="AO8" s="48" t="s">
        <v>24</v>
      </c>
      <c r="AP8" s="48" t="s">
        <v>25</v>
      </c>
      <c r="AQ8" s="47">
        <v>1</v>
      </c>
      <c r="AR8" s="47"/>
      <c r="AS8" s="48" t="s">
        <v>13</v>
      </c>
      <c r="AT8" s="48" t="s">
        <v>14</v>
      </c>
      <c r="AU8" s="48" t="s">
        <v>15</v>
      </c>
      <c r="AV8" s="48" t="s">
        <v>16</v>
      </c>
      <c r="AW8" s="48" t="s">
        <v>17</v>
      </c>
      <c r="AX8" s="48" t="s">
        <v>18</v>
      </c>
      <c r="AY8" s="48" t="s">
        <v>19</v>
      </c>
      <c r="AZ8" s="48" t="s">
        <v>20</v>
      </c>
      <c r="BA8" s="48" t="s">
        <v>24</v>
      </c>
      <c r="BB8" s="48" t="s">
        <v>25</v>
      </c>
      <c r="BC8" s="47">
        <v>2</v>
      </c>
      <c r="BD8" s="44" t="s">
        <v>28</v>
      </c>
      <c r="BE8" s="62" t="s">
        <v>28</v>
      </c>
    </row>
    <row r="9" spans="2:57" s="6" customFormat="1" ht="12.75">
      <c r="B9" s="78"/>
      <c r="C9" s="79"/>
      <c r="D9" s="80"/>
      <c r="E9" s="32" t="s">
        <v>21</v>
      </c>
      <c r="F9" s="32" t="s">
        <v>22</v>
      </c>
      <c r="G9" s="35" t="s">
        <v>21</v>
      </c>
      <c r="H9" s="35" t="s">
        <v>22</v>
      </c>
      <c r="I9" s="32" t="s">
        <v>21</v>
      </c>
      <c r="J9" s="32" t="s">
        <v>22</v>
      </c>
      <c r="K9" s="35" t="s">
        <v>21</v>
      </c>
      <c r="L9" s="35" t="s">
        <v>22</v>
      </c>
      <c r="M9" s="32" t="s">
        <v>21</v>
      </c>
      <c r="N9" s="32" t="s">
        <v>22</v>
      </c>
      <c r="O9" s="35" t="s">
        <v>21</v>
      </c>
      <c r="P9" s="35" t="s">
        <v>22</v>
      </c>
      <c r="Q9" s="32" t="s">
        <v>21</v>
      </c>
      <c r="R9" s="32" t="s">
        <v>22</v>
      </c>
      <c r="S9" s="35" t="s">
        <v>21</v>
      </c>
      <c r="T9" s="35" t="s">
        <v>22</v>
      </c>
      <c r="U9" s="32" t="s">
        <v>21</v>
      </c>
      <c r="V9" s="32" t="s">
        <v>22</v>
      </c>
      <c r="W9" s="35" t="s">
        <v>21</v>
      </c>
      <c r="X9" s="35" t="s">
        <v>22</v>
      </c>
      <c r="Y9" s="24" t="s">
        <v>21</v>
      </c>
      <c r="Z9" s="21" t="s">
        <v>22</v>
      </c>
      <c r="AA9" s="24" t="s">
        <v>21</v>
      </c>
      <c r="AB9" s="21" t="s">
        <v>22</v>
      </c>
      <c r="AC9" s="40" t="s">
        <v>21</v>
      </c>
      <c r="AD9" s="39" t="s">
        <v>22</v>
      </c>
      <c r="AE9" s="68"/>
      <c r="AF9" s="2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7" t="s">
        <v>7</v>
      </c>
      <c r="AR9" s="47" t="s">
        <v>26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7" t="s">
        <v>7</v>
      </c>
      <c r="BD9" s="44">
        <f>SUM(BD10:BD59)</f>
        <v>9</v>
      </c>
      <c r="BE9" s="62" t="s">
        <v>30</v>
      </c>
    </row>
    <row r="10" spans="2:58" s="8" customFormat="1" ht="12.75">
      <c r="B10" s="14">
        <v>1</v>
      </c>
      <c r="C10" s="15" t="s">
        <v>72</v>
      </c>
      <c r="D10" s="14" t="s">
        <v>32</v>
      </c>
      <c r="E10" s="33"/>
      <c r="F10" s="58">
        <f>IF(E10="",0,LOOKUP(E10,'[1]Bodování'!$A$2:$A$101,'[1]Bodování'!$B$2:$B$101))</f>
        <v>0</v>
      </c>
      <c r="G10" s="36"/>
      <c r="H10" s="59">
        <f>IF(G10="",0,LOOKUP(G10,'[1]Bodování'!$A$2:$A$101,'[1]Bodování'!$B$2:$B$101))</f>
        <v>0</v>
      </c>
      <c r="I10" s="33">
        <v>1</v>
      </c>
      <c r="J10" s="58">
        <f>IF(I10="",0,LOOKUP(I10,'[1]Bodování'!$A$2:$A$101,'[1]Bodování'!$B$2:$B$101))</f>
        <v>20</v>
      </c>
      <c r="K10" s="36">
        <v>1</v>
      </c>
      <c r="L10" s="59">
        <v>20</v>
      </c>
      <c r="M10" s="33">
        <v>1</v>
      </c>
      <c r="N10" s="58">
        <f>IF(M10="",0,LOOKUP(M10,'[1]Bodování'!$A$2:$A$101,'[1]Bodování'!$B$2:$B$101))</f>
        <v>20</v>
      </c>
      <c r="O10" s="36">
        <v>1</v>
      </c>
      <c r="P10" s="59">
        <f>IF(O10="",0,LOOKUP(O10,'[1]Bodování'!$A$2:$A$101,'[1]Bodování'!$B$2:$B$101))</f>
        <v>20</v>
      </c>
      <c r="Q10" s="33">
        <v>2</v>
      </c>
      <c r="R10" s="58">
        <v>19</v>
      </c>
      <c r="S10" s="36">
        <v>2</v>
      </c>
      <c r="T10" s="59">
        <f>IF(S10="",0,LOOKUP(S10,Bodování!$A$2:$A$101,Bodování!$B$2:$B$101))</f>
        <v>19</v>
      </c>
      <c r="U10" s="33">
        <v>1</v>
      </c>
      <c r="V10" s="58">
        <f>IF(U10="",0,LOOKUP(U10,Bodování!$A$2:$A$101,Bodování!$B$2:$B$101))</f>
        <v>20</v>
      </c>
      <c r="W10" s="36"/>
      <c r="X10" s="59">
        <f>IF(W10="",0,LOOKUP(W10,Bodování!$A$2:$A$101,Bodování!$B$2:$B$101))</f>
        <v>0</v>
      </c>
      <c r="Y10" s="51">
        <f aca="true" t="shared" si="0" ref="Y10:Y16">IF(BE10&lt;7,0,AQ10)</f>
        <v>2</v>
      </c>
      <c r="Z10" s="51">
        <f>IF(Y10=0,0,LOOKUP(Y10,Bodování!$A$2:$A$101,Bodování!$B$2:$B$101))</f>
        <v>19</v>
      </c>
      <c r="AA10" s="51">
        <f aca="true" t="shared" si="1" ref="AA10:AA16">IF(BE10&lt;10,0,IF(AR10&gt;1,AQ10,BC10))</f>
        <v>0</v>
      </c>
      <c r="AB10" s="51">
        <f>IF(AA10=0,0,LOOKUP(AA10,Bodování!$A$2:$A$101,Bodování!$B$2:$B$101))</f>
        <v>0</v>
      </c>
      <c r="AC10" s="52">
        <f aca="true" t="shared" si="2" ref="AC10:AC16">IF(C10&gt;0,E10+G10+I10+K10+M10+O10+Q10+S10+U10+W10-Y10-AA10,"")</f>
        <v>7</v>
      </c>
      <c r="AD10" s="53">
        <f aca="true" t="shared" si="3" ref="AD10:AD16">IF(C10&gt;0,F10+H10+J10+L10+N10+P10+R10+T10+V10+X10-Z10-AB10,"")</f>
        <v>119</v>
      </c>
      <c r="AE10" s="37">
        <v>1</v>
      </c>
      <c r="AF10" s="18"/>
      <c r="AG10" s="50">
        <f aca="true" t="shared" si="4" ref="AG10:AG16">E10</f>
        <v>0</v>
      </c>
      <c r="AH10" s="50">
        <f aca="true" t="shared" si="5" ref="AH10:AH16">G10</f>
        <v>0</v>
      </c>
      <c r="AI10" s="50">
        <f aca="true" t="shared" si="6" ref="AI10:AI16">I10</f>
        <v>1</v>
      </c>
      <c r="AJ10" s="50">
        <f aca="true" t="shared" si="7" ref="AJ10:AJ16">K10</f>
        <v>1</v>
      </c>
      <c r="AK10" s="50">
        <f aca="true" t="shared" si="8" ref="AK10:AK16">M10</f>
        <v>1</v>
      </c>
      <c r="AL10" s="50">
        <f aca="true" t="shared" si="9" ref="AL10:AL16">O10</f>
        <v>1</v>
      </c>
      <c r="AM10" s="50">
        <f aca="true" t="shared" si="10" ref="AM10:AM16">Q10</f>
        <v>2</v>
      </c>
      <c r="AN10" s="50">
        <f aca="true" t="shared" si="11" ref="AN10:AN16">S10</f>
        <v>2</v>
      </c>
      <c r="AO10" s="50">
        <f aca="true" t="shared" si="12" ref="AO10:AO16">U10</f>
        <v>1</v>
      </c>
      <c r="AP10" s="50">
        <f aca="true" t="shared" si="13" ref="AP10:AP16">W10</f>
        <v>0</v>
      </c>
      <c r="AQ10" s="42">
        <f aca="true" t="shared" si="14" ref="AQ10:AQ16">MAX(AG10:AP10)</f>
        <v>2</v>
      </c>
      <c r="AR10" s="42">
        <f aca="true" t="shared" si="15" ref="AR10:AR16">COUNTIF(AG10:AP10,AQ10)</f>
        <v>2</v>
      </c>
      <c r="AS10" s="50">
        <f aca="true" t="shared" si="16" ref="AS10:AS16">IF(AQ10=AG10,0,AG10)</f>
        <v>0</v>
      </c>
      <c r="AT10" s="50">
        <f aca="true" t="shared" si="17" ref="AT10:AT16">IF(AQ10=AH10,0,AH10)</f>
        <v>0</v>
      </c>
      <c r="AU10" s="50">
        <f aca="true" t="shared" si="18" ref="AU10:AU16">IF(AQ10=AI10,0,AI10)</f>
        <v>1</v>
      </c>
      <c r="AV10" s="50">
        <f aca="true" t="shared" si="19" ref="AV10:AV16">IF(AQ10=AJ10,0,AJ10)</f>
        <v>1</v>
      </c>
      <c r="AW10" s="50">
        <f aca="true" t="shared" si="20" ref="AW10:AW16">IF(AQ10=AK10,0,AK10)</f>
        <v>1</v>
      </c>
      <c r="AX10" s="50">
        <f aca="true" t="shared" si="21" ref="AX10:AX16">IF(AQ10=AL10,0,AL10)</f>
        <v>1</v>
      </c>
      <c r="AY10" s="50">
        <f aca="true" t="shared" si="22" ref="AY10:AY16">IF(AQ10=AM10,0,AM10)</f>
        <v>0</v>
      </c>
      <c r="AZ10" s="50">
        <f aca="true" t="shared" si="23" ref="AZ10:AZ16">IF(AQ10=AN10,0,AN10)</f>
        <v>0</v>
      </c>
      <c r="BA10" s="50">
        <f aca="true" t="shared" si="24" ref="BA10:BA16">IF(AQ10=AO10,0,AO10)</f>
        <v>1</v>
      </c>
      <c r="BB10" s="50">
        <f aca="true" t="shared" si="25" ref="BB10:BB16">IF(AQ10=AP10,0,AP10)</f>
        <v>0</v>
      </c>
      <c r="BC10" s="42">
        <f aca="true" t="shared" si="26" ref="BC10:BC16">MAX(AS10:BB10)</f>
        <v>1</v>
      </c>
      <c r="BD10" s="45">
        <f aca="true" t="shared" si="27" ref="BD10:BD16">IF(C10="",0,1)</f>
        <v>1</v>
      </c>
      <c r="BE10" s="60">
        <f aca="true" t="shared" si="28" ref="BE10:BE16">10-(COUNTIF(AG10:AP10,0))</f>
        <v>7</v>
      </c>
      <c r="BF10" s="60"/>
    </row>
    <row r="11" spans="2:58" s="8" customFormat="1" ht="12.75">
      <c r="B11" s="14">
        <v>4</v>
      </c>
      <c r="C11" s="15" t="s">
        <v>75</v>
      </c>
      <c r="D11" s="14" t="s">
        <v>43</v>
      </c>
      <c r="E11" s="33"/>
      <c r="F11" s="58">
        <f>IF(E11="",0,LOOKUP(E11,'[1]Bodování'!$A$2:$A$101,'[1]Bodování'!$B$2:$B$101))</f>
        <v>0</v>
      </c>
      <c r="G11" s="36"/>
      <c r="H11" s="59">
        <f>IF(G11="",0,LOOKUP(G11,'[1]Bodování'!$A$2:$A$101,'[1]Bodování'!$B$2:$B$101))</f>
        <v>0</v>
      </c>
      <c r="I11" s="33">
        <v>4</v>
      </c>
      <c r="J11" s="58">
        <v>17</v>
      </c>
      <c r="K11" s="36">
        <v>2</v>
      </c>
      <c r="L11" s="59">
        <v>19</v>
      </c>
      <c r="M11" s="33">
        <v>6</v>
      </c>
      <c r="N11" s="58">
        <f>IF(M11="",0,LOOKUP(M11,'[1]Bodování'!$A$2:$A$101,'[1]Bodování'!$B$2:$B$101))</f>
        <v>15</v>
      </c>
      <c r="O11" s="36">
        <v>4</v>
      </c>
      <c r="P11" s="59">
        <f>IF(O11="",0,LOOKUP(O11,'[1]Bodování'!$A$2:$A$101,'[1]Bodování'!$B$2:$B$101))</f>
        <v>17</v>
      </c>
      <c r="Q11" s="33">
        <v>3</v>
      </c>
      <c r="R11" s="58">
        <f>IF(Q11="",0,LOOKUP(Q11,Bodování!$A$2:$A$101,Bodování!$B$2:$B$101))</f>
        <v>18</v>
      </c>
      <c r="S11" s="36">
        <v>3</v>
      </c>
      <c r="T11" s="59">
        <f>IF(S11="",0,LOOKUP(S11,Bodování!$A$2:$A$101,Bodování!$B$2:$B$101))</f>
        <v>18</v>
      </c>
      <c r="U11" s="33">
        <v>4</v>
      </c>
      <c r="V11" s="58">
        <f>IF(U11="",0,LOOKUP(U11,Bodování!$A$2:$A$101,Bodování!$B$2:$B$101))</f>
        <v>17</v>
      </c>
      <c r="W11" s="36"/>
      <c r="X11" s="59">
        <f>IF(W11="",0,LOOKUP(W11,Bodování!$A$2:$A$101,Bodování!$B$2:$B$101))</f>
        <v>0</v>
      </c>
      <c r="Y11" s="51">
        <f t="shared" si="0"/>
        <v>6</v>
      </c>
      <c r="Z11" s="51">
        <f>IF(Y11=0,0,LOOKUP(Y11,Bodování!$A$2:$A$101,Bodování!$B$2:$B$101))</f>
        <v>15</v>
      </c>
      <c r="AA11" s="51">
        <f t="shared" si="1"/>
        <v>0</v>
      </c>
      <c r="AB11" s="51">
        <f>IF(AA11=0,0,LOOKUP(AA11,Bodování!$A$2:$A$101,Bodování!$B$2:$B$101))</f>
        <v>0</v>
      </c>
      <c r="AC11" s="52">
        <f t="shared" si="2"/>
        <v>20</v>
      </c>
      <c r="AD11" s="53">
        <f t="shared" si="3"/>
        <v>106</v>
      </c>
      <c r="AE11" s="37">
        <v>2</v>
      </c>
      <c r="AF11" s="18"/>
      <c r="AG11" s="50">
        <f t="shared" si="4"/>
        <v>0</v>
      </c>
      <c r="AH11" s="50">
        <f t="shared" si="5"/>
        <v>0</v>
      </c>
      <c r="AI11" s="50">
        <f t="shared" si="6"/>
        <v>4</v>
      </c>
      <c r="AJ11" s="50">
        <f t="shared" si="7"/>
        <v>2</v>
      </c>
      <c r="AK11" s="50">
        <f t="shared" si="8"/>
        <v>6</v>
      </c>
      <c r="AL11" s="50">
        <f t="shared" si="9"/>
        <v>4</v>
      </c>
      <c r="AM11" s="50">
        <f t="shared" si="10"/>
        <v>3</v>
      </c>
      <c r="AN11" s="50">
        <f t="shared" si="11"/>
        <v>3</v>
      </c>
      <c r="AO11" s="50">
        <f t="shared" si="12"/>
        <v>4</v>
      </c>
      <c r="AP11" s="50">
        <f t="shared" si="13"/>
        <v>0</v>
      </c>
      <c r="AQ11" s="42">
        <f t="shared" si="14"/>
        <v>6</v>
      </c>
      <c r="AR11" s="42">
        <f t="shared" si="15"/>
        <v>1</v>
      </c>
      <c r="AS11" s="50">
        <f t="shared" si="16"/>
        <v>0</v>
      </c>
      <c r="AT11" s="50">
        <f t="shared" si="17"/>
        <v>0</v>
      </c>
      <c r="AU11" s="50">
        <f t="shared" si="18"/>
        <v>4</v>
      </c>
      <c r="AV11" s="50">
        <f t="shared" si="19"/>
        <v>2</v>
      </c>
      <c r="AW11" s="50">
        <f t="shared" si="20"/>
        <v>0</v>
      </c>
      <c r="AX11" s="50">
        <f t="shared" si="21"/>
        <v>4</v>
      </c>
      <c r="AY11" s="50">
        <f t="shared" si="22"/>
        <v>3</v>
      </c>
      <c r="AZ11" s="50">
        <f t="shared" si="23"/>
        <v>3</v>
      </c>
      <c r="BA11" s="50">
        <f t="shared" si="24"/>
        <v>4</v>
      </c>
      <c r="BB11" s="50">
        <f t="shared" si="25"/>
        <v>0</v>
      </c>
      <c r="BC11" s="42">
        <f t="shared" si="26"/>
        <v>4</v>
      </c>
      <c r="BD11" s="45">
        <f t="shared" si="27"/>
        <v>1</v>
      </c>
      <c r="BE11" s="60">
        <f t="shared" si="28"/>
        <v>7</v>
      </c>
      <c r="BF11" s="60"/>
    </row>
    <row r="12" spans="2:58" s="8" customFormat="1" ht="12.75">
      <c r="B12" s="14">
        <v>3</v>
      </c>
      <c r="C12" s="15" t="s">
        <v>73</v>
      </c>
      <c r="D12" s="14" t="s">
        <v>74</v>
      </c>
      <c r="E12" s="33"/>
      <c r="F12" s="58">
        <f>IF(E12="",0,LOOKUP(E12,'[1]Bodování'!$A$2:$A$101,'[1]Bodování'!$B$2:$B$101))</f>
        <v>0</v>
      </c>
      <c r="G12" s="36"/>
      <c r="H12" s="59">
        <f>IF(G12="",0,LOOKUP(G12,'[1]Bodování'!$A$2:$A$101,'[1]Bodování'!$B$2:$B$101))</f>
        <v>0</v>
      </c>
      <c r="I12" s="33">
        <v>3</v>
      </c>
      <c r="J12" s="58">
        <v>18</v>
      </c>
      <c r="K12" s="36">
        <v>4</v>
      </c>
      <c r="L12" s="59">
        <v>17</v>
      </c>
      <c r="M12" s="33">
        <v>4</v>
      </c>
      <c r="N12" s="58">
        <f>IF(M12="",0,LOOKUP(M12,'[1]Bodování'!$A$2:$A$101,'[1]Bodování'!$B$2:$B$101))</f>
        <v>17</v>
      </c>
      <c r="O12" s="36">
        <v>5</v>
      </c>
      <c r="P12" s="59">
        <f>IF(O12="",0,LOOKUP(O12,'[1]Bodování'!$A$2:$A$101,'[1]Bodování'!$B$2:$B$101))</f>
        <v>16</v>
      </c>
      <c r="Q12" s="33">
        <v>4</v>
      </c>
      <c r="R12" s="58">
        <f>IF(Q12="",0,LOOKUP(Q12,Bodování!$A$2:$A$101,Bodování!$B$2:$B$101))</f>
        <v>17</v>
      </c>
      <c r="S12" s="36">
        <v>4</v>
      </c>
      <c r="T12" s="59">
        <f>IF(S12="",0,LOOKUP(S12,Bodování!$A$2:$A$101,Bodování!$B$2:$B$101))</f>
        <v>17</v>
      </c>
      <c r="U12" s="33">
        <v>0</v>
      </c>
      <c r="V12" s="58"/>
      <c r="W12" s="36"/>
      <c r="X12" s="59">
        <f>IF(W12="",0,LOOKUP(W12,Bodování!$A$2:$A$101,Bodování!$B$2:$B$101))</f>
        <v>0</v>
      </c>
      <c r="Y12" s="51">
        <f t="shared" si="0"/>
        <v>0</v>
      </c>
      <c r="Z12" s="51">
        <f>IF(Y12=0,0,LOOKUP(Y12,Bodování!$A$2:$A$101,Bodování!$B$2:$B$101))</f>
        <v>0</v>
      </c>
      <c r="AA12" s="51">
        <f t="shared" si="1"/>
        <v>0</v>
      </c>
      <c r="AB12" s="51">
        <f>IF(AA12=0,0,LOOKUP(AA12,Bodování!$A$2:$A$101,Bodování!$B$2:$B$101))</f>
        <v>0</v>
      </c>
      <c r="AC12" s="52">
        <f t="shared" si="2"/>
        <v>24</v>
      </c>
      <c r="AD12" s="53">
        <f t="shared" si="3"/>
        <v>102</v>
      </c>
      <c r="AE12" s="37">
        <v>3</v>
      </c>
      <c r="AF12" s="18"/>
      <c r="AG12" s="50">
        <f t="shared" si="4"/>
        <v>0</v>
      </c>
      <c r="AH12" s="50">
        <f t="shared" si="5"/>
        <v>0</v>
      </c>
      <c r="AI12" s="50">
        <f t="shared" si="6"/>
        <v>3</v>
      </c>
      <c r="AJ12" s="50">
        <f t="shared" si="7"/>
        <v>4</v>
      </c>
      <c r="AK12" s="50">
        <f t="shared" si="8"/>
        <v>4</v>
      </c>
      <c r="AL12" s="50">
        <f t="shared" si="9"/>
        <v>5</v>
      </c>
      <c r="AM12" s="50">
        <f t="shared" si="10"/>
        <v>4</v>
      </c>
      <c r="AN12" s="50">
        <f t="shared" si="11"/>
        <v>4</v>
      </c>
      <c r="AO12" s="50">
        <f t="shared" si="12"/>
        <v>0</v>
      </c>
      <c r="AP12" s="50">
        <f t="shared" si="13"/>
        <v>0</v>
      </c>
      <c r="AQ12" s="42">
        <f t="shared" si="14"/>
        <v>5</v>
      </c>
      <c r="AR12" s="42">
        <f t="shared" si="15"/>
        <v>1</v>
      </c>
      <c r="AS12" s="50">
        <f t="shared" si="16"/>
        <v>0</v>
      </c>
      <c r="AT12" s="50">
        <f t="shared" si="17"/>
        <v>0</v>
      </c>
      <c r="AU12" s="50">
        <f t="shared" si="18"/>
        <v>3</v>
      </c>
      <c r="AV12" s="50">
        <f t="shared" si="19"/>
        <v>4</v>
      </c>
      <c r="AW12" s="50">
        <f t="shared" si="20"/>
        <v>4</v>
      </c>
      <c r="AX12" s="50">
        <f t="shared" si="21"/>
        <v>0</v>
      </c>
      <c r="AY12" s="50">
        <f t="shared" si="22"/>
        <v>4</v>
      </c>
      <c r="AZ12" s="50">
        <f t="shared" si="23"/>
        <v>4</v>
      </c>
      <c r="BA12" s="50">
        <f t="shared" si="24"/>
        <v>0</v>
      </c>
      <c r="BB12" s="50">
        <f t="shared" si="25"/>
        <v>0</v>
      </c>
      <c r="BC12" s="42">
        <f t="shared" si="26"/>
        <v>4</v>
      </c>
      <c r="BD12" s="45">
        <f t="shared" si="27"/>
        <v>1</v>
      </c>
      <c r="BE12" s="60">
        <f t="shared" si="28"/>
        <v>6</v>
      </c>
      <c r="BF12" s="60"/>
    </row>
    <row r="13" spans="2:58" s="8" customFormat="1" ht="12.75">
      <c r="B13" s="14">
        <v>8</v>
      </c>
      <c r="C13" s="15" t="s">
        <v>58</v>
      </c>
      <c r="D13" s="14" t="s">
        <v>31</v>
      </c>
      <c r="E13" s="33"/>
      <c r="F13" s="58">
        <f>IF(E13="",0,LOOKUP(E13,'[1]Bodování'!$A$2:$A$101,'[1]Bodování'!$B$2:$B$101))</f>
        <v>0</v>
      </c>
      <c r="G13" s="36"/>
      <c r="H13" s="59">
        <f>IF(G13="",0,LOOKUP(G13,'[1]Bodování'!$A$2:$A$101,'[1]Bodování'!$B$2:$B$101))</f>
        <v>0</v>
      </c>
      <c r="I13" s="33">
        <v>0</v>
      </c>
      <c r="J13" s="58">
        <v>0</v>
      </c>
      <c r="K13" s="36">
        <v>0</v>
      </c>
      <c r="L13" s="59">
        <v>0</v>
      </c>
      <c r="M13" s="33">
        <v>0</v>
      </c>
      <c r="N13" s="58">
        <v>0</v>
      </c>
      <c r="O13" s="36">
        <v>3</v>
      </c>
      <c r="P13" s="59">
        <f>IF(O13="",0,LOOKUP(O13,'[1]Bodování'!$A$2:$A$101,'[1]Bodování'!$B$2:$B$101))</f>
        <v>18</v>
      </c>
      <c r="Q13" s="33">
        <v>1</v>
      </c>
      <c r="R13" s="58">
        <f>IF(Q13="",0,LOOKUP(Q13,Bodování!$A$2:$A$101,Bodování!$B$2:$B$101))</f>
        <v>20</v>
      </c>
      <c r="S13" s="36">
        <v>0</v>
      </c>
      <c r="T13" s="59"/>
      <c r="U13" s="33">
        <v>2</v>
      </c>
      <c r="V13" s="58">
        <f>IF(U13="",0,LOOKUP(U13,Bodování!$A$2:$A$101,Bodování!$B$2:$B$101))</f>
        <v>19</v>
      </c>
      <c r="W13" s="36"/>
      <c r="X13" s="59">
        <f>IF(W13="",0,LOOKUP(W13,Bodování!$A$2:$A$101,Bodování!$B$2:$B$101))</f>
        <v>0</v>
      </c>
      <c r="Y13" s="51">
        <f t="shared" si="0"/>
        <v>0</v>
      </c>
      <c r="Z13" s="51">
        <f>IF(Y13=0,0,LOOKUP(Y13,Bodování!$A$2:$A$101,Bodování!$B$2:$B$101))</f>
        <v>0</v>
      </c>
      <c r="AA13" s="51">
        <f t="shared" si="1"/>
        <v>0</v>
      </c>
      <c r="AB13" s="51">
        <f>IF(AA13=0,0,LOOKUP(AA13,Bodování!$A$2:$A$101,Bodování!$B$2:$B$101))</f>
        <v>0</v>
      </c>
      <c r="AC13" s="52">
        <f t="shared" si="2"/>
        <v>6</v>
      </c>
      <c r="AD13" s="53">
        <f t="shared" si="3"/>
        <v>57</v>
      </c>
      <c r="AE13" s="37">
        <v>4</v>
      </c>
      <c r="AF13" s="18"/>
      <c r="AG13" s="50">
        <f t="shared" si="4"/>
        <v>0</v>
      </c>
      <c r="AH13" s="50">
        <f t="shared" si="5"/>
        <v>0</v>
      </c>
      <c r="AI13" s="50">
        <f t="shared" si="6"/>
        <v>0</v>
      </c>
      <c r="AJ13" s="50">
        <f t="shared" si="7"/>
        <v>0</v>
      </c>
      <c r="AK13" s="50">
        <f t="shared" si="8"/>
        <v>0</v>
      </c>
      <c r="AL13" s="50">
        <f t="shared" si="9"/>
        <v>3</v>
      </c>
      <c r="AM13" s="50">
        <f t="shared" si="10"/>
        <v>1</v>
      </c>
      <c r="AN13" s="50">
        <f t="shared" si="11"/>
        <v>0</v>
      </c>
      <c r="AO13" s="50">
        <f t="shared" si="12"/>
        <v>2</v>
      </c>
      <c r="AP13" s="50">
        <f t="shared" si="13"/>
        <v>0</v>
      </c>
      <c r="AQ13" s="42">
        <f t="shared" si="14"/>
        <v>3</v>
      </c>
      <c r="AR13" s="42">
        <f t="shared" si="15"/>
        <v>1</v>
      </c>
      <c r="AS13" s="50">
        <f t="shared" si="16"/>
        <v>0</v>
      </c>
      <c r="AT13" s="50">
        <f t="shared" si="17"/>
        <v>0</v>
      </c>
      <c r="AU13" s="50">
        <f t="shared" si="18"/>
        <v>0</v>
      </c>
      <c r="AV13" s="50">
        <f t="shared" si="19"/>
        <v>0</v>
      </c>
      <c r="AW13" s="50">
        <f t="shared" si="20"/>
        <v>0</v>
      </c>
      <c r="AX13" s="50">
        <f t="shared" si="21"/>
        <v>0</v>
      </c>
      <c r="AY13" s="50">
        <f t="shared" si="22"/>
        <v>1</v>
      </c>
      <c r="AZ13" s="50">
        <f t="shared" si="23"/>
        <v>0</v>
      </c>
      <c r="BA13" s="50">
        <f t="shared" si="24"/>
        <v>2</v>
      </c>
      <c r="BB13" s="50">
        <f t="shared" si="25"/>
        <v>0</v>
      </c>
      <c r="BC13" s="42">
        <f t="shared" si="26"/>
        <v>2</v>
      </c>
      <c r="BD13" s="45">
        <f t="shared" si="27"/>
        <v>1</v>
      </c>
      <c r="BE13" s="60">
        <f t="shared" si="28"/>
        <v>3</v>
      </c>
      <c r="BF13" s="60"/>
    </row>
    <row r="14" spans="2:58" s="8" customFormat="1" ht="12.75">
      <c r="B14" s="14">
        <v>9</v>
      </c>
      <c r="C14" s="15" t="s">
        <v>52</v>
      </c>
      <c r="D14" s="14" t="s">
        <v>33</v>
      </c>
      <c r="E14" s="33"/>
      <c r="F14" s="58">
        <f>IF(E14="",0,LOOKUP(E14,Bodování!$A$2:$A$101,Bodování!$B$2:$B$101))</f>
        <v>0</v>
      </c>
      <c r="G14" s="36"/>
      <c r="H14" s="59">
        <f>IF(G14="",0,LOOKUP(G14,Bodování!$A$2:$A$101,Bodování!$B$2:$B$101))</f>
        <v>0</v>
      </c>
      <c r="I14" s="33">
        <v>7</v>
      </c>
      <c r="J14" s="58">
        <f>IF(I14="",0,LOOKUP(I14,Bodování!$A$2:$A$101,Bodování!$B$2:$B$101))</f>
        <v>14</v>
      </c>
      <c r="K14" s="36">
        <v>0</v>
      </c>
      <c r="L14" s="59"/>
      <c r="M14" s="33">
        <v>0</v>
      </c>
      <c r="N14" s="58"/>
      <c r="O14" s="36">
        <v>0</v>
      </c>
      <c r="P14" s="59"/>
      <c r="Q14" s="33">
        <v>0</v>
      </c>
      <c r="R14" s="58"/>
      <c r="S14" s="36">
        <v>1</v>
      </c>
      <c r="T14" s="59">
        <f>IF(S14="",0,LOOKUP(S14,Bodování!$A$2:$A$101,Bodování!$B$2:$B$101))</f>
        <v>20</v>
      </c>
      <c r="U14" s="33">
        <v>3</v>
      </c>
      <c r="V14" s="58">
        <f>IF(U14="",0,LOOKUP(U14,Bodování!$A$2:$A$101,Bodování!$B$2:$B$101))</f>
        <v>18</v>
      </c>
      <c r="W14" s="36"/>
      <c r="X14" s="59">
        <f>IF(W14="",0,LOOKUP(W14,Bodování!$A$2:$A$101,Bodování!$B$2:$B$101))</f>
        <v>0</v>
      </c>
      <c r="Y14" s="51">
        <f t="shared" si="0"/>
        <v>0</v>
      </c>
      <c r="Z14" s="51">
        <f>IF(Y14=0,0,LOOKUP(Y14,Bodování!$A$2:$A$101,Bodování!$B$2:$B$101))</f>
        <v>0</v>
      </c>
      <c r="AA14" s="51">
        <f t="shared" si="1"/>
        <v>0</v>
      </c>
      <c r="AB14" s="51">
        <f>IF(AA14=0,0,LOOKUP(AA14,Bodování!$A$2:$A$101,Bodování!$B$2:$B$101))</f>
        <v>0</v>
      </c>
      <c r="AC14" s="52">
        <f t="shared" si="2"/>
        <v>11</v>
      </c>
      <c r="AD14" s="53">
        <f t="shared" si="3"/>
        <v>52</v>
      </c>
      <c r="AE14" s="37">
        <v>5</v>
      </c>
      <c r="AF14" s="18"/>
      <c r="AG14" s="50">
        <f t="shared" si="4"/>
        <v>0</v>
      </c>
      <c r="AH14" s="50">
        <f t="shared" si="5"/>
        <v>0</v>
      </c>
      <c r="AI14" s="50">
        <f t="shared" si="6"/>
        <v>7</v>
      </c>
      <c r="AJ14" s="50">
        <f t="shared" si="7"/>
        <v>0</v>
      </c>
      <c r="AK14" s="50">
        <f t="shared" si="8"/>
        <v>0</v>
      </c>
      <c r="AL14" s="50">
        <f t="shared" si="9"/>
        <v>0</v>
      </c>
      <c r="AM14" s="50">
        <f t="shared" si="10"/>
        <v>0</v>
      </c>
      <c r="AN14" s="50">
        <f t="shared" si="11"/>
        <v>1</v>
      </c>
      <c r="AO14" s="50">
        <f t="shared" si="12"/>
        <v>3</v>
      </c>
      <c r="AP14" s="50">
        <f t="shared" si="13"/>
        <v>0</v>
      </c>
      <c r="AQ14" s="42">
        <f t="shared" si="14"/>
        <v>7</v>
      </c>
      <c r="AR14" s="42">
        <f t="shared" si="15"/>
        <v>1</v>
      </c>
      <c r="AS14" s="50">
        <f t="shared" si="16"/>
        <v>0</v>
      </c>
      <c r="AT14" s="50">
        <f t="shared" si="17"/>
        <v>0</v>
      </c>
      <c r="AU14" s="50">
        <f t="shared" si="18"/>
        <v>0</v>
      </c>
      <c r="AV14" s="50">
        <f t="shared" si="19"/>
        <v>0</v>
      </c>
      <c r="AW14" s="50">
        <f t="shared" si="20"/>
        <v>0</v>
      </c>
      <c r="AX14" s="50">
        <f t="shared" si="21"/>
        <v>0</v>
      </c>
      <c r="AY14" s="50">
        <f t="shared" si="22"/>
        <v>0</v>
      </c>
      <c r="AZ14" s="50">
        <f t="shared" si="23"/>
        <v>1</v>
      </c>
      <c r="BA14" s="50">
        <f t="shared" si="24"/>
        <v>3</v>
      </c>
      <c r="BB14" s="50">
        <f t="shared" si="25"/>
        <v>0</v>
      </c>
      <c r="BC14" s="42">
        <f t="shared" si="26"/>
        <v>3</v>
      </c>
      <c r="BD14" s="45">
        <f t="shared" si="27"/>
        <v>1</v>
      </c>
      <c r="BE14" s="60">
        <f t="shared" si="28"/>
        <v>3</v>
      </c>
      <c r="BF14" s="60"/>
    </row>
    <row r="15" spans="2:58" s="8" customFormat="1" ht="12.75">
      <c r="B15" s="14">
        <v>6</v>
      </c>
      <c r="C15" s="15" t="s">
        <v>76</v>
      </c>
      <c r="D15" s="14" t="s">
        <v>33</v>
      </c>
      <c r="E15" s="33"/>
      <c r="F15" s="58">
        <f>IF(E15="",0,LOOKUP(E15,'[1]Bodování'!$A$2:$A$101,'[1]Bodování'!$B$2:$B$101))</f>
        <v>0</v>
      </c>
      <c r="G15" s="36"/>
      <c r="H15" s="59">
        <f>IF(G15="",0,LOOKUP(G15,'[1]Bodování'!$A$2:$A$101,'[1]Bodování'!$B$2:$B$101))</f>
        <v>0</v>
      </c>
      <c r="I15" s="33">
        <v>0</v>
      </c>
      <c r="J15" s="58"/>
      <c r="K15" s="36">
        <v>3</v>
      </c>
      <c r="L15" s="59">
        <v>18</v>
      </c>
      <c r="M15" s="33">
        <v>3</v>
      </c>
      <c r="N15" s="58">
        <f>IF(M15="",0,LOOKUP(M15,'[1]Bodování'!$A$2:$A$101,'[1]Bodování'!$B$2:$B$101))</f>
        <v>18</v>
      </c>
      <c r="O15" s="36">
        <v>6</v>
      </c>
      <c r="P15" s="59">
        <f>IF(O15="",0,LOOKUP(O15,'[1]Bodování'!$A$2:$A$101,'[1]Bodování'!$B$2:$B$101))</f>
        <v>15</v>
      </c>
      <c r="Q15" s="33">
        <v>0</v>
      </c>
      <c r="R15" s="58"/>
      <c r="S15" s="36">
        <v>0</v>
      </c>
      <c r="T15" s="59"/>
      <c r="U15" s="33">
        <v>0</v>
      </c>
      <c r="V15" s="58"/>
      <c r="W15" s="36"/>
      <c r="X15" s="59">
        <f>IF(W15="",0,LOOKUP(W15,Bodování!$A$2:$A$101,Bodování!$B$2:$B$101))</f>
        <v>0</v>
      </c>
      <c r="Y15" s="51">
        <f t="shared" si="0"/>
        <v>0</v>
      </c>
      <c r="Z15" s="51">
        <f>IF(Y15=0,0,LOOKUP(Y15,Bodování!$A$2:$A$101,Bodování!$B$2:$B$101))</f>
        <v>0</v>
      </c>
      <c r="AA15" s="51">
        <f t="shared" si="1"/>
        <v>0</v>
      </c>
      <c r="AB15" s="51">
        <f>IF(AA15=0,0,LOOKUP(AA15,Bodování!$A$2:$A$101,Bodování!$B$2:$B$101))</f>
        <v>0</v>
      </c>
      <c r="AC15" s="52">
        <f t="shared" si="2"/>
        <v>12</v>
      </c>
      <c r="AD15" s="53">
        <f t="shared" si="3"/>
        <v>51</v>
      </c>
      <c r="AE15" s="37">
        <v>6</v>
      </c>
      <c r="AF15" s="18"/>
      <c r="AG15" s="50">
        <f t="shared" si="4"/>
        <v>0</v>
      </c>
      <c r="AH15" s="50">
        <f t="shared" si="5"/>
        <v>0</v>
      </c>
      <c r="AI15" s="50">
        <f t="shared" si="6"/>
        <v>0</v>
      </c>
      <c r="AJ15" s="50">
        <f t="shared" si="7"/>
        <v>3</v>
      </c>
      <c r="AK15" s="50">
        <f t="shared" si="8"/>
        <v>3</v>
      </c>
      <c r="AL15" s="50">
        <f t="shared" si="9"/>
        <v>6</v>
      </c>
      <c r="AM15" s="50">
        <f t="shared" si="10"/>
        <v>0</v>
      </c>
      <c r="AN15" s="50">
        <f t="shared" si="11"/>
        <v>0</v>
      </c>
      <c r="AO15" s="50">
        <f t="shared" si="12"/>
        <v>0</v>
      </c>
      <c r="AP15" s="50">
        <f t="shared" si="13"/>
        <v>0</v>
      </c>
      <c r="AQ15" s="42">
        <f t="shared" si="14"/>
        <v>6</v>
      </c>
      <c r="AR15" s="42">
        <f t="shared" si="15"/>
        <v>1</v>
      </c>
      <c r="AS15" s="50">
        <f t="shared" si="16"/>
        <v>0</v>
      </c>
      <c r="AT15" s="50">
        <f t="shared" si="17"/>
        <v>0</v>
      </c>
      <c r="AU15" s="50">
        <f t="shared" si="18"/>
        <v>0</v>
      </c>
      <c r="AV15" s="50">
        <f t="shared" si="19"/>
        <v>3</v>
      </c>
      <c r="AW15" s="50">
        <f t="shared" si="20"/>
        <v>3</v>
      </c>
      <c r="AX15" s="50">
        <f t="shared" si="21"/>
        <v>0</v>
      </c>
      <c r="AY15" s="50">
        <f t="shared" si="22"/>
        <v>0</v>
      </c>
      <c r="AZ15" s="50">
        <f t="shared" si="23"/>
        <v>0</v>
      </c>
      <c r="BA15" s="50">
        <f t="shared" si="24"/>
        <v>0</v>
      </c>
      <c r="BB15" s="50">
        <f t="shared" si="25"/>
        <v>0</v>
      </c>
      <c r="BC15" s="42">
        <f t="shared" si="26"/>
        <v>3</v>
      </c>
      <c r="BD15" s="45">
        <f t="shared" si="27"/>
        <v>1</v>
      </c>
      <c r="BE15" s="60">
        <f t="shared" si="28"/>
        <v>3</v>
      </c>
      <c r="BF15" s="60"/>
    </row>
    <row r="16" spans="2:58" s="8" customFormat="1" ht="12.75">
      <c r="B16" s="14">
        <v>2</v>
      </c>
      <c r="C16" s="15" t="s">
        <v>77</v>
      </c>
      <c r="D16" s="14" t="s">
        <v>34</v>
      </c>
      <c r="E16" s="33"/>
      <c r="F16" s="58">
        <f>IF(E16="",0,LOOKUP(E16,'[1]Bodování'!$A$2:$A$101,'[1]Bodování'!$B$2:$B$101))</f>
        <v>0</v>
      </c>
      <c r="G16" s="36"/>
      <c r="H16" s="59">
        <f>IF(G16="",0,LOOKUP(G16,'[1]Bodování'!$A$2:$A$101,'[1]Bodování'!$B$2:$B$101))</f>
        <v>0</v>
      </c>
      <c r="I16" s="33">
        <v>2</v>
      </c>
      <c r="J16" s="58">
        <v>19</v>
      </c>
      <c r="K16" s="36">
        <v>0</v>
      </c>
      <c r="L16" s="59"/>
      <c r="M16" s="33">
        <v>0</v>
      </c>
      <c r="N16" s="58"/>
      <c r="O16" s="36">
        <v>2</v>
      </c>
      <c r="P16" s="59">
        <f>IF(O16="",0,LOOKUP(O16,'[1]Bodování'!$A$2:$A$101,'[1]Bodování'!$B$2:$B$101))</f>
        <v>19</v>
      </c>
      <c r="Q16" s="33">
        <v>0</v>
      </c>
      <c r="R16" s="58"/>
      <c r="S16" s="36">
        <v>0</v>
      </c>
      <c r="T16" s="59"/>
      <c r="U16" s="33">
        <v>0</v>
      </c>
      <c r="V16" s="58"/>
      <c r="W16" s="36"/>
      <c r="X16" s="59">
        <f>IF(W16="",0,LOOKUP(W16,Bodování!$A$2:$A$101,Bodování!$B$2:$B$101))</f>
        <v>0</v>
      </c>
      <c r="Y16" s="51">
        <f t="shared" si="0"/>
        <v>0</v>
      </c>
      <c r="Z16" s="51">
        <f>IF(Y16=0,0,LOOKUP(Y16,Bodování!$A$2:$A$101,Bodování!$B$2:$B$101))</f>
        <v>0</v>
      </c>
      <c r="AA16" s="51">
        <f t="shared" si="1"/>
        <v>0</v>
      </c>
      <c r="AB16" s="51">
        <f>IF(AA16=0,0,LOOKUP(AA16,Bodování!$A$2:$A$101,Bodování!$B$2:$B$101))</f>
        <v>0</v>
      </c>
      <c r="AC16" s="52">
        <f t="shared" si="2"/>
        <v>4</v>
      </c>
      <c r="AD16" s="53">
        <f t="shared" si="3"/>
        <v>38</v>
      </c>
      <c r="AE16" s="37">
        <v>7</v>
      </c>
      <c r="AF16" s="18"/>
      <c r="AG16" s="50">
        <f t="shared" si="4"/>
        <v>0</v>
      </c>
      <c r="AH16" s="50">
        <f t="shared" si="5"/>
        <v>0</v>
      </c>
      <c r="AI16" s="50">
        <f t="shared" si="6"/>
        <v>2</v>
      </c>
      <c r="AJ16" s="50">
        <f t="shared" si="7"/>
        <v>0</v>
      </c>
      <c r="AK16" s="50">
        <f t="shared" si="8"/>
        <v>0</v>
      </c>
      <c r="AL16" s="50">
        <f t="shared" si="9"/>
        <v>2</v>
      </c>
      <c r="AM16" s="50">
        <f t="shared" si="10"/>
        <v>0</v>
      </c>
      <c r="AN16" s="50">
        <f t="shared" si="11"/>
        <v>0</v>
      </c>
      <c r="AO16" s="50">
        <f t="shared" si="12"/>
        <v>0</v>
      </c>
      <c r="AP16" s="50">
        <f t="shared" si="13"/>
        <v>0</v>
      </c>
      <c r="AQ16" s="42">
        <f t="shared" si="14"/>
        <v>2</v>
      </c>
      <c r="AR16" s="42">
        <f t="shared" si="15"/>
        <v>2</v>
      </c>
      <c r="AS16" s="50">
        <f t="shared" si="16"/>
        <v>0</v>
      </c>
      <c r="AT16" s="50">
        <f t="shared" si="17"/>
        <v>0</v>
      </c>
      <c r="AU16" s="50">
        <f t="shared" si="18"/>
        <v>0</v>
      </c>
      <c r="AV16" s="50">
        <f t="shared" si="19"/>
        <v>0</v>
      </c>
      <c r="AW16" s="50">
        <f t="shared" si="20"/>
        <v>0</v>
      </c>
      <c r="AX16" s="50">
        <f t="shared" si="21"/>
        <v>0</v>
      </c>
      <c r="AY16" s="50">
        <f t="shared" si="22"/>
        <v>0</v>
      </c>
      <c r="AZ16" s="50">
        <f t="shared" si="23"/>
        <v>0</v>
      </c>
      <c r="BA16" s="50">
        <f t="shared" si="24"/>
        <v>0</v>
      </c>
      <c r="BB16" s="50">
        <f t="shared" si="25"/>
        <v>0</v>
      </c>
      <c r="BC16" s="42">
        <f t="shared" si="26"/>
        <v>0</v>
      </c>
      <c r="BD16" s="45">
        <f t="shared" si="27"/>
        <v>1</v>
      </c>
      <c r="BE16" s="60">
        <f t="shared" si="28"/>
        <v>2</v>
      </c>
      <c r="BF16" s="60"/>
    </row>
    <row r="17" spans="2:58" s="8" customFormat="1" ht="12.75">
      <c r="B17" s="14">
        <v>7</v>
      </c>
      <c r="C17" s="15" t="s">
        <v>78</v>
      </c>
      <c r="D17" s="14" t="s">
        <v>31</v>
      </c>
      <c r="E17" s="33"/>
      <c r="F17" s="58">
        <f>IF(E17="",0,LOOKUP(E17,'[1]Bodování'!$A$2:$A$101,'[1]Bodování'!$B$2:$B$101))</f>
        <v>0</v>
      </c>
      <c r="G17" s="36"/>
      <c r="H17" s="59">
        <f>IF(G17="",0,LOOKUP(G17,'[1]Bodování'!$A$2:$A$101,'[1]Bodování'!$B$2:$B$101))</f>
        <v>0</v>
      </c>
      <c r="I17" s="33">
        <v>0</v>
      </c>
      <c r="J17" s="58">
        <v>0</v>
      </c>
      <c r="K17" s="36">
        <v>0</v>
      </c>
      <c r="L17" s="59">
        <v>0</v>
      </c>
      <c r="M17" s="33">
        <v>2</v>
      </c>
      <c r="N17" s="58">
        <f>IF(M17="",0,LOOKUP(M17,'[1]Bodování'!$A$2:$A$101,'[1]Bodování'!$B$2:$B$101))</f>
        <v>19</v>
      </c>
      <c r="O17" s="36">
        <v>0</v>
      </c>
      <c r="P17" s="59">
        <v>0</v>
      </c>
      <c r="Q17" s="33">
        <v>0</v>
      </c>
      <c r="R17" s="58"/>
      <c r="S17" s="36">
        <v>0</v>
      </c>
      <c r="T17" s="59"/>
      <c r="U17" s="33">
        <v>0</v>
      </c>
      <c r="V17" s="58"/>
      <c r="W17" s="36"/>
      <c r="X17" s="59">
        <f>IF(W17="",0,LOOKUP(W17,Bodování!$A$2:$A$101,Bodování!$B$2:$B$101))</f>
        <v>0</v>
      </c>
      <c r="Y17" s="51">
        <f aca="true" t="shared" si="29" ref="Y17:Y59">IF(BE17&lt;7,0,AQ17)</f>
        <v>0</v>
      </c>
      <c r="Z17" s="51">
        <f>IF(Y17=0,0,LOOKUP(Y17,Bodování!$A$2:$A$101,Bodování!$B$2:$B$101))</f>
        <v>0</v>
      </c>
      <c r="AA17" s="51">
        <f aca="true" t="shared" si="30" ref="AA17:AA59">IF(BE17&lt;10,0,IF(AR17&gt;1,AQ17,BC17))</f>
        <v>0</v>
      </c>
      <c r="AB17" s="51">
        <f>IF(AA17=0,0,LOOKUP(AA17,Bodování!$A$2:$A$101,Bodování!$B$2:$B$101))</f>
        <v>0</v>
      </c>
      <c r="AC17" s="52">
        <f aca="true" t="shared" si="31" ref="AC17:AC59">IF(C17&gt;0,E17+G17+I17+K17+M17+O17+Q17+S17+U17+W17-Y17-AA17,"")</f>
        <v>2</v>
      </c>
      <c r="AD17" s="53">
        <f aca="true" t="shared" si="32" ref="AD17:AD59">IF(C17&gt;0,F17+H17+J17+L17+N17+P17+R17+T17+V17+X17-Z17-AB17,"")</f>
        <v>19</v>
      </c>
      <c r="AE17" s="37">
        <v>8</v>
      </c>
      <c r="AF17" s="18"/>
      <c r="AG17" s="50">
        <f aca="true" t="shared" si="33" ref="AG17:AG59">E17</f>
        <v>0</v>
      </c>
      <c r="AH17" s="50">
        <f aca="true" t="shared" si="34" ref="AH17:AH59">G17</f>
        <v>0</v>
      </c>
      <c r="AI17" s="50">
        <f aca="true" t="shared" si="35" ref="AI17:AI59">I17</f>
        <v>0</v>
      </c>
      <c r="AJ17" s="50">
        <f aca="true" t="shared" si="36" ref="AJ17:AJ59">K17</f>
        <v>0</v>
      </c>
      <c r="AK17" s="50">
        <f aca="true" t="shared" si="37" ref="AK17:AK59">M17</f>
        <v>2</v>
      </c>
      <c r="AL17" s="50">
        <f aca="true" t="shared" si="38" ref="AL17:AL59">O17</f>
        <v>0</v>
      </c>
      <c r="AM17" s="50">
        <f aca="true" t="shared" si="39" ref="AM17:AM59">Q17</f>
        <v>0</v>
      </c>
      <c r="AN17" s="50">
        <f aca="true" t="shared" si="40" ref="AN17:AN59">S17</f>
        <v>0</v>
      </c>
      <c r="AO17" s="50">
        <f aca="true" t="shared" si="41" ref="AO17:AO59">U17</f>
        <v>0</v>
      </c>
      <c r="AP17" s="50">
        <f aca="true" t="shared" si="42" ref="AP17:AP59">W17</f>
        <v>0</v>
      </c>
      <c r="AQ17" s="42">
        <f aca="true" t="shared" si="43" ref="AQ17:AQ59">MAX(AG17:AP17)</f>
        <v>2</v>
      </c>
      <c r="AR17" s="42">
        <f aca="true" t="shared" si="44" ref="AR17:AR59">COUNTIF(AG17:AP17,AQ17)</f>
        <v>1</v>
      </c>
      <c r="AS17" s="50">
        <f aca="true" t="shared" si="45" ref="AS17:AS59">IF(AQ17=AG17,0,AG17)</f>
        <v>0</v>
      </c>
      <c r="AT17" s="50">
        <f aca="true" t="shared" si="46" ref="AT17:AT59">IF(AQ17=AH17,0,AH17)</f>
        <v>0</v>
      </c>
      <c r="AU17" s="50">
        <f aca="true" t="shared" si="47" ref="AU17:AU59">IF(AQ17=AI17,0,AI17)</f>
        <v>0</v>
      </c>
      <c r="AV17" s="50">
        <f aca="true" t="shared" si="48" ref="AV17:AV59">IF(AQ17=AJ17,0,AJ17)</f>
        <v>0</v>
      </c>
      <c r="AW17" s="50">
        <f aca="true" t="shared" si="49" ref="AW17:AW59">IF(AQ17=AK17,0,AK17)</f>
        <v>0</v>
      </c>
      <c r="AX17" s="50">
        <f aca="true" t="shared" si="50" ref="AX17:AX59">IF(AQ17=AL17,0,AL17)</f>
        <v>0</v>
      </c>
      <c r="AY17" s="50">
        <f aca="true" t="shared" si="51" ref="AY17:AY59">IF(AQ17=AM17,0,AM17)</f>
        <v>0</v>
      </c>
      <c r="AZ17" s="50">
        <f aca="true" t="shared" si="52" ref="AZ17:AZ59">IF(AQ17=AN17,0,AN17)</f>
        <v>0</v>
      </c>
      <c r="BA17" s="50">
        <f aca="true" t="shared" si="53" ref="BA17:BA59">IF(AQ17=AO17,0,AO17)</f>
        <v>0</v>
      </c>
      <c r="BB17" s="50">
        <f aca="true" t="shared" si="54" ref="BB17:BB59">IF(AQ17=AP17,0,AP17)</f>
        <v>0</v>
      </c>
      <c r="BC17" s="42">
        <f aca="true" t="shared" si="55" ref="BC17:BC59">MAX(AS17:BB17)</f>
        <v>0</v>
      </c>
      <c r="BD17" s="45">
        <f aca="true" t="shared" si="56" ref="BD17:BD59">IF(C17="",0,1)</f>
        <v>1</v>
      </c>
      <c r="BE17" s="60">
        <f aca="true" t="shared" si="57" ref="BE17:BE59">10-(COUNTIF(AG17:AP17,0))</f>
        <v>1</v>
      </c>
      <c r="BF17" s="60"/>
    </row>
    <row r="18" spans="2:58" s="8" customFormat="1" ht="12.75">
      <c r="B18" s="14">
        <v>5</v>
      </c>
      <c r="C18" s="15" t="s">
        <v>79</v>
      </c>
      <c r="D18" s="14" t="s">
        <v>34</v>
      </c>
      <c r="E18" s="33"/>
      <c r="F18" s="58">
        <f>IF(E18="",0,LOOKUP(E18,'[1]Bodování'!$A$2:$A$101,'[1]Bodování'!$B$2:$B$101))</f>
        <v>0</v>
      </c>
      <c r="G18" s="36"/>
      <c r="H18" s="59">
        <f>IF(G18="",0,LOOKUP(G18,'[1]Bodování'!$A$2:$A$101,'[1]Bodování'!$B$2:$B$101))</f>
        <v>0</v>
      </c>
      <c r="I18" s="33">
        <v>5</v>
      </c>
      <c r="J18" s="58">
        <v>16</v>
      </c>
      <c r="K18" s="36">
        <v>0</v>
      </c>
      <c r="L18" s="59"/>
      <c r="M18" s="33">
        <v>0</v>
      </c>
      <c r="N18" s="58"/>
      <c r="O18" s="36">
        <v>0</v>
      </c>
      <c r="P18" s="59">
        <v>0</v>
      </c>
      <c r="Q18" s="33">
        <v>0</v>
      </c>
      <c r="R18" s="58"/>
      <c r="S18" s="36">
        <v>0</v>
      </c>
      <c r="T18" s="59"/>
      <c r="U18" s="33">
        <v>0</v>
      </c>
      <c r="V18" s="58"/>
      <c r="W18" s="36"/>
      <c r="X18" s="59">
        <f>IF(W18="",0,LOOKUP(W18,Bodování!$A$2:$A$101,Bodování!$B$2:$B$101))</f>
        <v>0</v>
      </c>
      <c r="Y18" s="51">
        <f t="shared" si="29"/>
        <v>0</v>
      </c>
      <c r="Z18" s="51">
        <f>IF(Y18=0,0,LOOKUP(Y18,Bodování!$A$2:$A$101,Bodování!$B$2:$B$101))</f>
        <v>0</v>
      </c>
      <c r="AA18" s="51">
        <f t="shared" si="30"/>
        <v>0</v>
      </c>
      <c r="AB18" s="51">
        <f>IF(AA18=0,0,LOOKUP(AA18,Bodování!$A$2:$A$101,Bodování!$B$2:$B$101))</f>
        <v>0</v>
      </c>
      <c r="AC18" s="52">
        <f t="shared" si="31"/>
        <v>5</v>
      </c>
      <c r="AD18" s="53">
        <f t="shared" si="32"/>
        <v>16</v>
      </c>
      <c r="AE18" s="37">
        <v>9</v>
      </c>
      <c r="AF18" s="18"/>
      <c r="AG18" s="50">
        <f t="shared" si="33"/>
        <v>0</v>
      </c>
      <c r="AH18" s="50">
        <f t="shared" si="34"/>
        <v>0</v>
      </c>
      <c r="AI18" s="50">
        <f t="shared" si="35"/>
        <v>5</v>
      </c>
      <c r="AJ18" s="50">
        <f t="shared" si="36"/>
        <v>0</v>
      </c>
      <c r="AK18" s="50">
        <f t="shared" si="37"/>
        <v>0</v>
      </c>
      <c r="AL18" s="50">
        <f t="shared" si="38"/>
        <v>0</v>
      </c>
      <c r="AM18" s="50">
        <f t="shared" si="39"/>
        <v>0</v>
      </c>
      <c r="AN18" s="50">
        <f t="shared" si="40"/>
        <v>0</v>
      </c>
      <c r="AO18" s="50">
        <f t="shared" si="41"/>
        <v>0</v>
      </c>
      <c r="AP18" s="50">
        <f t="shared" si="42"/>
        <v>0</v>
      </c>
      <c r="AQ18" s="42">
        <f t="shared" si="43"/>
        <v>5</v>
      </c>
      <c r="AR18" s="42">
        <f t="shared" si="44"/>
        <v>1</v>
      </c>
      <c r="AS18" s="50">
        <f t="shared" si="45"/>
        <v>0</v>
      </c>
      <c r="AT18" s="50">
        <f t="shared" si="46"/>
        <v>0</v>
      </c>
      <c r="AU18" s="50">
        <f t="shared" si="47"/>
        <v>0</v>
      </c>
      <c r="AV18" s="50">
        <f t="shared" si="48"/>
        <v>0</v>
      </c>
      <c r="AW18" s="50">
        <f t="shared" si="49"/>
        <v>0</v>
      </c>
      <c r="AX18" s="50">
        <f t="shared" si="50"/>
        <v>0</v>
      </c>
      <c r="AY18" s="50">
        <f t="shared" si="51"/>
        <v>0</v>
      </c>
      <c r="AZ18" s="50">
        <f t="shared" si="52"/>
        <v>0</v>
      </c>
      <c r="BA18" s="50">
        <f t="shared" si="53"/>
        <v>0</v>
      </c>
      <c r="BB18" s="50">
        <f t="shared" si="54"/>
        <v>0</v>
      </c>
      <c r="BC18" s="42">
        <f t="shared" si="55"/>
        <v>0</v>
      </c>
      <c r="BD18" s="45">
        <f t="shared" si="56"/>
        <v>1</v>
      </c>
      <c r="BE18" s="60">
        <f t="shared" si="57"/>
        <v>1</v>
      </c>
      <c r="BF18" s="60"/>
    </row>
    <row r="19" spans="2:58" s="8" customFormat="1" ht="12.75">
      <c r="B19" s="14"/>
      <c r="C19" s="15"/>
      <c r="D19" s="14"/>
      <c r="E19" s="33"/>
      <c r="F19" s="58">
        <f>IF(E19="",0,LOOKUP(E19,Bodování!$A$2:$A$101,Bodování!$B$2:$B$101))</f>
        <v>0</v>
      </c>
      <c r="G19" s="36"/>
      <c r="H19" s="59">
        <f>IF(G19="",0,LOOKUP(G19,Bodování!$A$2:$A$101,Bodování!$B$2:$B$101))</f>
        <v>0</v>
      </c>
      <c r="I19" s="33"/>
      <c r="J19" s="58">
        <f>IF(I19="",0,LOOKUP(I19,Bodování!$A$2:$A$101,Bodování!$B$2:$B$101))</f>
        <v>0</v>
      </c>
      <c r="K19" s="36"/>
      <c r="L19" s="59">
        <f>IF(K19="",0,LOOKUP(K19,Bodování!$A$2:$A$101,Bodování!$B$2:$B$101))</f>
        <v>0</v>
      </c>
      <c r="M19" s="33"/>
      <c r="N19" s="58">
        <f>IF(M19="",0,LOOKUP(M19,Bodování!$A$2:$A$101,Bodování!$B$2:$B$101))</f>
        <v>0</v>
      </c>
      <c r="O19" s="36"/>
      <c r="P19" s="59">
        <f>IF(O19="",0,LOOKUP(O19,Bodování!$A$2:$A$101,Bodování!$B$2:$B$101))</f>
        <v>0</v>
      </c>
      <c r="Q19" s="33"/>
      <c r="R19" s="58">
        <f>IF(Q19="",0,LOOKUP(Q19,Bodování!$A$2:$A$101,Bodování!$B$2:$B$101))</f>
        <v>0</v>
      </c>
      <c r="S19" s="36"/>
      <c r="T19" s="59">
        <f>IF(S19="",0,LOOKUP(S19,Bodování!$A$2:$A$101,Bodování!$B$2:$B$101))</f>
        <v>0</v>
      </c>
      <c r="U19" s="33"/>
      <c r="V19" s="58">
        <f>IF(U19="",0,LOOKUP(U19,Bodování!$A$2:$A$101,Bodování!$B$2:$B$101))</f>
        <v>0</v>
      </c>
      <c r="W19" s="36"/>
      <c r="X19" s="59">
        <f>IF(W19="",0,LOOKUP(W19,Bodování!$A$2:$A$101,Bodování!$B$2:$B$101))</f>
        <v>0</v>
      </c>
      <c r="Y19" s="51">
        <f t="shared" si="29"/>
        <v>0</v>
      </c>
      <c r="Z19" s="51">
        <f>IF(Y19=0,0,LOOKUP(Y19,Bodování!$A$2:$A$101,Bodování!$B$2:$B$101))</f>
        <v>0</v>
      </c>
      <c r="AA19" s="51">
        <f t="shared" si="30"/>
        <v>0</v>
      </c>
      <c r="AB19" s="51">
        <f>IF(AA19=0,0,LOOKUP(AA19,Bodování!$A$2:$A$101,Bodování!$B$2:$B$101))</f>
        <v>0</v>
      </c>
      <c r="AC19" s="52">
        <f t="shared" si="31"/>
      </c>
      <c r="AD19" s="53">
        <f t="shared" si="32"/>
      </c>
      <c r="AE19" s="37"/>
      <c r="AF19" s="18"/>
      <c r="AG19" s="50">
        <f t="shared" si="33"/>
        <v>0</v>
      </c>
      <c r="AH19" s="50">
        <f t="shared" si="34"/>
        <v>0</v>
      </c>
      <c r="AI19" s="50">
        <f t="shared" si="35"/>
        <v>0</v>
      </c>
      <c r="AJ19" s="50">
        <f t="shared" si="36"/>
        <v>0</v>
      </c>
      <c r="AK19" s="50">
        <f t="shared" si="37"/>
        <v>0</v>
      </c>
      <c r="AL19" s="50">
        <f t="shared" si="38"/>
        <v>0</v>
      </c>
      <c r="AM19" s="50">
        <f t="shared" si="39"/>
        <v>0</v>
      </c>
      <c r="AN19" s="50">
        <f t="shared" si="40"/>
        <v>0</v>
      </c>
      <c r="AO19" s="50">
        <f t="shared" si="41"/>
        <v>0</v>
      </c>
      <c r="AP19" s="50">
        <f t="shared" si="42"/>
        <v>0</v>
      </c>
      <c r="AQ19" s="42">
        <f t="shared" si="43"/>
        <v>0</v>
      </c>
      <c r="AR19" s="42">
        <f t="shared" si="44"/>
        <v>10</v>
      </c>
      <c r="AS19" s="50">
        <f t="shared" si="45"/>
        <v>0</v>
      </c>
      <c r="AT19" s="50">
        <f t="shared" si="46"/>
        <v>0</v>
      </c>
      <c r="AU19" s="50">
        <f t="shared" si="47"/>
        <v>0</v>
      </c>
      <c r="AV19" s="50">
        <f t="shared" si="48"/>
        <v>0</v>
      </c>
      <c r="AW19" s="50">
        <f t="shared" si="49"/>
        <v>0</v>
      </c>
      <c r="AX19" s="50">
        <f t="shared" si="50"/>
        <v>0</v>
      </c>
      <c r="AY19" s="50">
        <f t="shared" si="51"/>
        <v>0</v>
      </c>
      <c r="AZ19" s="50">
        <f t="shared" si="52"/>
        <v>0</v>
      </c>
      <c r="BA19" s="50">
        <f t="shared" si="53"/>
        <v>0</v>
      </c>
      <c r="BB19" s="50">
        <f t="shared" si="54"/>
        <v>0</v>
      </c>
      <c r="BC19" s="42">
        <f t="shared" si="55"/>
        <v>0</v>
      </c>
      <c r="BD19" s="45">
        <f t="shared" si="56"/>
        <v>0</v>
      </c>
      <c r="BE19" s="60">
        <f t="shared" si="57"/>
        <v>0</v>
      </c>
      <c r="BF19" s="60"/>
    </row>
    <row r="20" spans="2:58" s="8" customFormat="1" ht="12.75">
      <c r="B20" s="14"/>
      <c r="C20" s="15"/>
      <c r="D20" s="14"/>
      <c r="E20" s="33"/>
      <c r="F20" s="58">
        <f>IF(E20="",0,LOOKUP(E20,Bodování!$A$2:$A$101,Bodování!$B$2:$B$101))</f>
        <v>0</v>
      </c>
      <c r="G20" s="36"/>
      <c r="H20" s="59">
        <f>IF(G20="",0,LOOKUP(G20,Bodování!$A$2:$A$101,Bodování!$B$2:$B$101))</f>
        <v>0</v>
      </c>
      <c r="I20" s="33"/>
      <c r="J20" s="58">
        <f>IF(I20="",0,LOOKUP(I20,Bodování!$A$2:$A$101,Bodování!$B$2:$B$101))</f>
        <v>0</v>
      </c>
      <c r="K20" s="36"/>
      <c r="L20" s="59">
        <f>IF(K20="",0,LOOKUP(K20,Bodování!$A$2:$A$101,Bodování!$B$2:$B$101))</f>
        <v>0</v>
      </c>
      <c r="M20" s="33"/>
      <c r="N20" s="58">
        <f>IF(M20="",0,LOOKUP(M20,Bodování!$A$2:$A$101,Bodování!$B$2:$B$101))</f>
        <v>0</v>
      </c>
      <c r="O20" s="36"/>
      <c r="P20" s="59">
        <f>IF(O20="",0,LOOKUP(O20,Bodování!$A$2:$A$101,Bodování!$B$2:$B$101))</f>
        <v>0</v>
      </c>
      <c r="Q20" s="33"/>
      <c r="R20" s="58">
        <f>IF(Q20="",0,LOOKUP(Q20,Bodování!$A$2:$A$101,Bodování!$B$2:$B$101))</f>
        <v>0</v>
      </c>
      <c r="S20" s="36"/>
      <c r="T20" s="59">
        <f>IF(S20="",0,LOOKUP(S20,Bodování!$A$2:$A$101,Bodování!$B$2:$B$101))</f>
        <v>0</v>
      </c>
      <c r="U20" s="33"/>
      <c r="V20" s="58">
        <f>IF(U20="",0,LOOKUP(U20,Bodování!$A$2:$A$101,Bodování!$B$2:$B$101))</f>
        <v>0</v>
      </c>
      <c r="W20" s="36"/>
      <c r="X20" s="59">
        <f>IF(W20="",0,LOOKUP(W20,Bodování!$A$2:$A$101,Bodování!$B$2:$B$101))</f>
        <v>0</v>
      </c>
      <c r="Y20" s="51">
        <f t="shared" si="29"/>
        <v>0</v>
      </c>
      <c r="Z20" s="51">
        <f>IF(Y20=0,0,LOOKUP(Y20,Bodování!$A$2:$A$101,Bodování!$B$2:$B$101))</f>
        <v>0</v>
      </c>
      <c r="AA20" s="51">
        <f t="shared" si="30"/>
        <v>0</v>
      </c>
      <c r="AB20" s="51">
        <f>IF(AA20=0,0,LOOKUP(AA20,Bodování!$A$2:$A$101,Bodování!$B$2:$B$101))</f>
        <v>0</v>
      </c>
      <c r="AC20" s="52">
        <f t="shared" si="31"/>
      </c>
      <c r="AD20" s="53">
        <f t="shared" si="32"/>
      </c>
      <c r="AE20" s="37"/>
      <c r="AF20" s="18"/>
      <c r="AG20" s="50">
        <f t="shared" si="33"/>
        <v>0</v>
      </c>
      <c r="AH20" s="50">
        <f t="shared" si="34"/>
        <v>0</v>
      </c>
      <c r="AI20" s="50">
        <f t="shared" si="35"/>
        <v>0</v>
      </c>
      <c r="AJ20" s="50">
        <f t="shared" si="36"/>
        <v>0</v>
      </c>
      <c r="AK20" s="50">
        <f t="shared" si="37"/>
        <v>0</v>
      </c>
      <c r="AL20" s="50">
        <f t="shared" si="38"/>
        <v>0</v>
      </c>
      <c r="AM20" s="50">
        <f t="shared" si="39"/>
        <v>0</v>
      </c>
      <c r="AN20" s="50">
        <f t="shared" si="40"/>
        <v>0</v>
      </c>
      <c r="AO20" s="50">
        <f t="shared" si="41"/>
        <v>0</v>
      </c>
      <c r="AP20" s="50">
        <f t="shared" si="42"/>
        <v>0</v>
      </c>
      <c r="AQ20" s="42">
        <f t="shared" si="43"/>
        <v>0</v>
      </c>
      <c r="AR20" s="42">
        <f t="shared" si="44"/>
        <v>10</v>
      </c>
      <c r="AS20" s="50">
        <f t="shared" si="45"/>
        <v>0</v>
      </c>
      <c r="AT20" s="50">
        <f t="shared" si="46"/>
        <v>0</v>
      </c>
      <c r="AU20" s="50">
        <f t="shared" si="47"/>
        <v>0</v>
      </c>
      <c r="AV20" s="50">
        <f t="shared" si="48"/>
        <v>0</v>
      </c>
      <c r="AW20" s="50">
        <f t="shared" si="49"/>
        <v>0</v>
      </c>
      <c r="AX20" s="50">
        <f t="shared" si="50"/>
        <v>0</v>
      </c>
      <c r="AY20" s="50">
        <f t="shared" si="51"/>
        <v>0</v>
      </c>
      <c r="AZ20" s="50">
        <f t="shared" si="52"/>
        <v>0</v>
      </c>
      <c r="BA20" s="50">
        <f t="shared" si="53"/>
        <v>0</v>
      </c>
      <c r="BB20" s="50">
        <f t="shared" si="54"/>
        <v>0</v>
      </c>
      <c r="BC20" s="42">
        <f t="shared" si="55"/>
        <v>0</v>
      </c>
      <c r="BD20" s="45">
        <f t="shared" si="56"/>
        <v>0</v>
      </c>
      <c r="BE20" s="60">
        <f t="shared" si="57"/>
        <v>0</v>
      </c>
      <c r="BF20" s="60"/>
    </row>
    <row r="21" spans="2:58" s="8" customFormat="1" ht="12.75">
      <c r="B21" s="14"/>
      <c r="C21" s="15"/>
      <c r="D21" s="14"/>
      <c r="E21" s="33"/>
      <c r="F21" s="58">
        <f>IF(E21="",0,LOOKUP(E21,Bodování!$A$2:$A$101,Bodování!$B$2:$B$101))</f>
        <v>0</v>
      </c>
      <c r="G21" s="36"/>
      <c r="H21" s="59">
        <f>IF(G21="",0,LOOKUP(G21,Bodování!$A$2:$A$101,Bodování!$B$2:$B$101))</f>
        <v>0</v>
      </c>
      <c r="I21" s="33"/>
      <c r="J21" s="58">
        <f>IF(I21="",0,LOOKUP(I21,Bodování!$A$2:$A$101,Bodování!$B$2:$B$101))</f>
        <v>0</v>
      </c>
      <c r="K21" s="36"/>
      <c r="L21" s="59">
        <f>IF(K21="",0,LOOKUP(K21,Bodování!$A$2:$A$101,Bodování!$B$2:$B$101))</f>
        <v>0</v>
      </c>
      <c r="M21" s="33"/>
      <c r="N21" s="58">
        <f>IF(M21="",0,LOOKUP(M21,Bodování!$A$2:$A$101,Bodování!$B$2:$B$101))</f>
        <v>0</v>
      </c>
      <c r="O21" s="36"/>
      <c r="P21" s="59">
        <f>IF(O21="",0,LOOKUP(O21,Bodování!$A$2:$A$101,Bodování!$B$2:$B$101))</f>
        <v>0</v>
      </c>
      <c r="Q21" s="33"/>
      <c r="R21" s="58">
        <f>IF(Q21="",0,LOOKUP(Q21,Bodování!$A$2:$A$101,Bodování!$B$2:$B$101))</f>
        <v>0</v>
      </c>
      <c r="S21" s="36"/>
      <c r="T21" s="59">
        <f>IF(S21="",0,LOOKUP(S21,Bodování!$A$2:$A$101,Bodování!$B$2:$B$101))</f>
        <v>0</v>
      </c>
      <c r="U21" s="33"/>
      <c r="V21" s="58">
        <f>IF(U21="",0,LOOKUP(U21,Bodování!$A$2:$A$101,Bodování!$B$2:$B$101))</f>
        <v>0</v>
      </c>
      <c r="W21" s="36"/>
      <c r="X21" s="59">
        <f>IF(W21="",0,LOOKUP(W21,Bodování!$A$2:$A$101,Bodování!$B$2:$B$101))</f>
        <v>0</v>
      </c>
      <c r="Y21" s="51">
        <f t="shared" si="29"/>
        <v>0</v>
      </c>
      <c r="Z21" s="51">
        <f>IF(Y21=0,0,LOOKUP(Y21,Bodování!$A$2:$A$101,Bodování!$B$2:$B$101))</f>
        <v>0</v>
      </c>
      <c r="AA21" s="51">
        <f t="shared" si="30"/>
        <v>0</v>
      </c>
      <c r="AB21" s="51">
        <f>IF(AA21=0,0,LOOKUP(AA21,Bodování!$A$2:$A$101,Bodování!$B$2:$B$101))</f>
        <v>0</v>
      </c>
      <c r="AC21" s="52">
        <f t="shared" si="31"/>
      </c>
      <c r="AD21" s="53">
        <f t="shared" si="32"/>
      </c>
      <c r="AE21" s="37"/>
      <c r="AF21" s="18"/>
      <c r="AG21" s="50">
        <f t="shared" si="33"/>
        <v>0</v>
      </c>
      <c r="AH21" s="50">
        <f t="shared" si="34"/>
        <v>0</v>
      </c>
      <c r="AI21" s="50">
        <f t="shared" si="35"/>
        <v>0</v>
      </c>
      <c r="AJ21" s="50">
        <f t="shared" si="36"/>
        <v>0</v>
      </c>
      <c r="AK21" s="50">
        <f t="shared" si="37"/>
        <v>0</v>
      </c>
      <c r="AL21" s="50">
        <f t="shared" si="38"/>
        <v>0</v>
      </c>
      <c r="AM21" s="50">
        <f t="shared" si="39"/>
        <v>0</v>
      </c>
      <c r="AN21" s="50">
        <f t="shared" si="40"/>
        <v>0</v>
      </c>
      <c r="AO21" s="50">
        <f t="shared" si="41"/>
        <v>0</v>
      </c>
      <c r="AP21" s="50">
        <f t="shared" si="42"/>
        <v>0</v>
      </c>
      <c r="AQ21" s="42">
        <f t="shared" si="43"/>
        <v>0</v>
      </c>
      <c r="AR21" s="42">
        <f t="shared" si="44"/>
        <v>10</v>
      </c>
      <c r="AS21" s="50">
        <f t="shared" si="45"/>
        <v>0</v>
      </c>
      <c r="AT21" s="50">
        <f t="shared" si="46"/>
        <v>0</v>
      </c>
      <c r="AU21" s="50">
        <f t="shared" si="47"/>
        <v>0</v>
      </c>
      <c r="AV21" s="50">
        <f t="shared" si="48"/>
        <v>0</v>
      </c>
      <c r="AW21" s="50">
        <f t="shared" si="49"/>
        <v>0</v>
      </c>
      <c r="AX21" s="50">
        <f t="shared" si="50"/>
        <v>0</v>
      </c>
      <c r="AY21" s="50">
        <f t="shared" si="51"/>
        <v>0</v>
      </c>
      <c r="AZ21" s="50">
        <f t="shared" si="52"/>
        <v>0</v>
      </c>
      <c r="BA21" s="50">
        <f t="shared" si="53"/>
        <v>0</v>
      </c>
      <c r="BB21" s="50">
        <f t="shared" si="54"/>
        <v>0</v>
      </c>
      <c r="BC21" s="42">
        <f t="shared" si="55"/>
        <v>0</v>
      </c>
      <c r="BD21" s="45">
        <f t="shared" si="56"/>
        <v>0</v>
      </c>
      <c r="BE21" s="60">
        <f t="shared" si="57"/>
        <v>0</v>
      </c>
      <c r="BF21" s="60"/>
    </row>
    <row r="22" spans="2:58" s="8" customFormat="1" ht="12.75">
      <c r="B22" s="14"/>
      <c r="C22" s="15"/>
      <c r="D22" s="14"/>
      <c r="E22" s="33"/>
      <c r="F22" s="58">
        <f>IF(E22="",0,LOOKUP(E22,Bodování!$A$2:$A$101,Bodování!$B$2:$B$101))</f>
        <v>0</v>
      </c>
      <c r="G22" s="36"/>
      <c r="H22" s="59">
        <f>IF(G22="",0,LOOKUP(G22,Bodování!$A$2:$A$101,Bodování!$B$2:$B$101))</f>
        <v>0</v>
      </c>
      <c r="I22" s="33"/>
      <c r="J22" s="58">
        <f>IF(I22="",0,LOOKUP(I22,Bodování!$A$2:$A$101,Bodování!$B$2:$B$101))</f>
        <v>0</v>
      </c>
      <c r="K22" s="36"/>
      <c r="L22" s="59">
        <f>IF(K22="",0,LOOKUP(K22,Bodování!$A$2:$A$101,Bodování!$B$2:$B$101))</f>
        <v>0</v>
      </c>
      <c r="M22" s="33"/>
      <c r="N22" s="58">
        <f>IF(M22="",0,LOOKUP(M22,Bodování!$A$2:$A$101,Bodování!$B$2:$B$101))</f>
        <v>0</v>
      </c>
      <c r="O22" s="36"/>
      <c r="P22" s="59">
        <f>IF(O22="",0,LOOKUP(O22,Bodování!$A$2:$A$101,Bodování!$B$2:$B$101))</f>
        <v>0</v>
      </c>
      <c r="Q22" s="33"/>
      <c r="R22" s="58">
        <f>IF(Q22="",0,LOOKUP(Q22,Bodování!$A$2:$A$101,Bodování!$B$2:$B$101))</f>
        <v>0</v>
      </c>
      <c r="S22" s="36"/>
      <c r="T22" s="59">
        <f>IF(S22="",0,LOOKUP(S22,Bodování!$A$2:$A$101,Bodování!$B$2:$B$101))</f>
        <v>0</v>
      </c>
      <c r="U22" s="33"/>
      <c r="V22" s="58">
        <f>IF(U22="",0,LOOKUP(U22,Bodování!$A$2:$A$101,Bodování!$B$2:$B$101))</f>
        <v>0</v>
      </c>
      <c r="W22" s="36"/>
      <c r="X22" s="59">
        <f>IF(W22="",0,LOOKUP(W22,Bodování!$A$2:$A$101,Bodování!$B$2:$B$101))</f>
        <v>0</v>
      </c>
      <c r="Y22" s="51">
        <f t="shared" si="29"/>
        <v>0</v>
      </c>
      <c r="Z22" s="51">
        <f>IF(Y22=0,0,LOOKUP(Y22,Bodování!$A$2:$A$101,Bodování!$B$2:$B$101))</f>
        <v>0</v>
      </c>
      <c r="AA22" s="51">
        <f t="shared" si="30"/>
        <v>0</v>
      </c>
      <c r="AB22" s="51">
        <f>IF(AA22=0,0,LOOKUP(AA22,Bodování!$A$2:$A$101,Bodování!$B$2:$B$101))</f>
        <v>0</v>
      </c>
      <c r="AC22" s="52">
        <f t="shared" si="31"/>
      </c>
      <c r="AD22" s="53">
        <f t="shared" si="32"/>
      </c>
      <c r="AE22" s="37"/>
      <c r="AF22" s="18"/>
      <c r="AG22" s="50">
        <f t="shared" si="33"/>
        <v>0</v>
      </c>
      <c r="AH22" s="50">
        <f t="shared" si="34"/>
        <v>0</v>
      </c>
      <c r="AI22" s="50">
        <f t="shared" si="35"/>
        <v>0</v>
      </c>
      <c r="AJ22" s="50">
        <f t="shared" si="36"/>
        <v>0</v>
      </c>
      <c r="AK22" s="50">
        <f t="shared" si="37"/>
        <v>0</v>
      </c>
      <c r="AL22" s="50">
        <f t="shared" si="38"/>
        <v>0</v>
      </c>
      <c r="AM22" s="50">
        <f t="shared" si="39"/>
        <v>0</v>
      </c>
      <c r="AN22" s="50">
        <f t="shared" si="40"/>
        <v>0</v>
      </c>
      <c r="AO22" s="50">
        <f t="shared" si="41"/>
        <v>0</v>
      </c>
      <c r="AP22" s="50">
        <f t="shared" si="42"/>
        <v>0</v>
      </c>
      <c r="AQ22" s="42">
        <f t="shared" si="43"/>
        <v>0</v>
      </c>
      <c r="AR22" s="42">
        <f t="shared" si="44"/>
        <v>10</v>
      </c>
      <c r="AS22" s="50">
        <f t="shared" si="45"/>
        <v>0</v>
      </c>
      <c r="AT22" s="50">
        <f t="shared" si="46"/>
        <v>0</v>
      </c>
      <c r="AU22" s="50">
        <f t="shared" si="47"/>
        <v>0</v>
      </c>
      <c r="AV22" s="50">
        <f t="shared" si="48"/>
        <v>0</v>
      </c>
      <c r="AW22" s="50">
        <f t="shared" si="49"/>
        <v>0</v>
      </c>
      <c r="AX22" s="50">
        <f t="shared" si="50"/>
        <v>0</v>
      </c>
      <c r="AY22" s="50">
        <f t="shared" si="51"/>
        <v>0</v>
      </c>
      <c r="AZ22" s="50">
        <f t="shared" si="52"/>
        <v>0</v>
      </c>
      <c r="BA22" s="50">
        <f t="shared" si="53"/>
        <v>0</v>
      </c>
      <c r="BB22" s="50">
        <f t="shared" si="54"/>
        <v>0</v>
      </c>
      <c r="BC22" s="42">
        <f t="shared" si="55"/>
        <v>0</v>
      </c>
      <c r="BD22" s="45">
        <f t="shared" si="56"/>
        <v>0</v>
      </c>
      <c r="BE22" s="60">
        <f t="shared" si="57"/>
        <v>0</v>
      </c>
      <c r="BF22" s="60"/>
    </row>
    <row r="23" spans="2:58" s="8" customFormat="1" ht="12.75">
      <c r="B23" s="14"/>
      <c r="C23" s="15"/>
      <c r="D23" s="14"/>
      <c r="E23" s="33"/>
      <c r="F23" s="58">
        <f>IF(E23="",0,LOOKUP(E23,Bodování!$A$2:$A$101,Bodování!$B$2:$B$101))</f>
        <v>0</v>
      </c>
      <c r="G23" s="36"/>
      <c r="H23" s="59">
        <f>IF(G23="",0,LOOKUP(G23,Bodování!$A$2:$A$101,Bodování!$B$2:$B$101))</f>
        <v>0</v>
      </c>
      <c r="I23" s="33"/>
      <c r="J23" s="58">
        <f>IF(I23="",0,LOOKUP(I23,Bodování!$A$2:$A$101,Bodování!$B$2:$B$101))</f>
        <v>0</v>
      </c>
      <c r="K23" s="36"/>
      <c r="L23" s="59">
        <f>IF(K23="",0,LOOKUP(K23,Bodování!$A$2:$A$101,Bodování!$B$2:$B$101))</f>
        <v>0</v>
      </c>
      <c r="M23" s="33"/>
      <c r="N23" s="58">
        <f>IF(M23="",0,LOOKUP(M23,Bodování!$A$2:$A$101,Bodování!$B$2:$B$101))</f>
        <v>0</v>
      </c>
      <c r="O23" s="36"/>
      <c r="P23" s="59">
        <f>IF(O23="",0,LOOKUP(O23,Bodování!$A$2:$A$101,Bodování!$B$2:$B$101))</f>
        <v>0</v>
      </c>
      <c r="Q23" s="33"/>
      <c r="R23" s="58">
        <f>IF(Q23="",0,LOOKUP(Q23,Bodování!$A$2:$A$101,Bodování!$B$2:$B$101))</f>
        <v>0</v>
      </c>
      <c r="S23" s="36"/>
      <c r="T23" s="59">
        <f>IF(S23="",0,LOOKUP(S23,Bodování!$A$2:$A$101,Bodování!$B$2:$B$101))</f>
        <v>0</v>
      </c>
      <c r="U23" s="33"/>
      <c r="V23" s="58">
        <f>IF(U23="",0,LOOKUP(U23,Bodování!$A$2:$A$101,Bodování!$B$2:$B$101))</f>
        <v>0</v>
      </c>
      <c r="W23" s="36"/>
      <c r="X23" s="59">
        <f>IF(W23="",0,LOOKUP(W23,Bodování!$A$2:$A$101,Bodování!$B$2:$B$101))</f>
        <v>0</v>
      </c>
      <c r="Y23" s="51">
        <f t="shared" si="29"/>
        <v>0</v>
      </c>
      <c r="Z23" s="51">
        <f>IF(Y23=0,0,LOOKUP(Y23,Bodování!$A$2:$A$101,Bodování!$B$2:$B$101))</f>
        <v>0</v>
      </c>
      <c r="AA23" s="51">
        <f t="shared" si="30"/>
        <v>0</v>
      </c>
      <c r="AB23" s="51">
        <f>IF(AA23=0,0,LOOKUP(AA23,Bodování!$A$2:$A$101,Bodování!$B$2:$B$101))</f>
        <v>0</v>
      </c>
      <c r="AC23" s="52">
        <f t="shared" si="31"/>
      </c>
      <c r="AD23" s="53">
        <f t="shared" si="32"/>
      </c>
      <c r="AE23" s="37"/>
      <c r="AF23" s="18"/>
      <c r="AG23" s="50">
        <f t="shared" si="33"/>
        <v>0</v>
      </c>
      <c r="AH23" s="50">
        <f t="shared" si="34"/>
        <v>0</v>
      </c>
      <c r="AI23" s="50">
        <f t="shared" si="35"/>
        <v>0</v>
      </c>
      <c r="AJ23" s="50">
        <f t="shared" si="36"/>
        <v>0</v>
      </c>
      <c r="AK23" s="50">
        <f t="shared" si="37"/>
        <v>0</v>
      </c>
      <c r="AL23" s="50">
        <f t="shared" si="38"/>
        <v>0</v>
      </c>
      <c r="AM23" s="50">
        <f t="shared" si="39"/>
        <v>0</v>
      </c>
      <c r="AN23" s="50">
        <f t="shared" si="40"/>
        <v>0</v>
      </c>
      <c r="AO23" s="50">
        <f t="shared" si="41"/>
        <v>0</v>
      </c>
      <c r="AP23" s="50">
        <f t="shared" si="42"/>
        <v>0</v>
      </c>
      <c r="AQ23" s="42">
        <f t="shared" si="43"/>
        <v>0</v>
      </c>
      <c r="AR23" s="42">
        <f t="shared" si="44"/>
        <v>10</v>
      </c>
      <c r="AS23" s="50">
        <f t="shared" si="45"/>
        <v>0</v>
      </c>
      <c r="AT23" s="50">
        <f t="shared" si="46"/>
        <v>0</v>
      </c>
      <c r="AU23" s="50">
        <f t="shared" si="47"/>
        <v>0</v>
      </c>
      <c r="AV23" s="50">
        <f t="shared" si="48"/>
        <v>0</v>
      </c>
      <c r="AW23" s="50">
        <f t="shared" si="49"/>
        <v>0</v>
      </c>
      <c r="AX23" s="50">
        <f t="shared" si="50"/>
        <v>0</v>
      </c>
      <c r="AY23" s="50">
        <f t="shared" si="51"/>
        <v>0</v>
      </c>
      <c r="AZ23" s="50">
        <f t="shared" si="52"/>
        <v>0</v>
      </c>
      <c r="BA23" s="50">
        <f t="shared" si="53"/>
        <v>0</v>
      </c>
      <c r="BB23" s="50">
        <f t="shared" si="54"/>
        <v>0</v>
      </c>
      <c r="BC23" s="42">
        <f t="shared" si="55"/>
        <v>0</v>
      </c>
      <c r="BD23" s="45">
        <f t="shared" si="56"/>
        <v>0</v>
      </c>
      <c r="BE23" s="60">
        <f t="shared" si="57"/>
        <v>0</v>
      </c>
      <c r="BF23" s="60"/>
    </row>
    <row r="24" spans="2:58" s="8" customFormat="1" ht="12.75">
      <c r="B24" s="14"/>
      <c r="C24" s="15"/>
      <c r="D24" s="14"/>
      <c r="E24" s="33"/>
      <c r="F24" s="58">
        <f>IF(E24="",0,LOOKUP(E24,Bodování!$A$2:$A$101,Bodování!$B$2:$B$101))</f>
        <v>0</v>
      </c>
      <c r="G24" s="36"/>
      <c r="H24" s="59">
        <f>IF(G24="",0,LOOKUP(G24,Bodování!$A$2:$A$101,Bodování!$B$2:$B$101))</f>
        <v>0</v>
      </c>
      <c r="I24" s="33"/>
      <c r="J24" s="58">
        <f>IF(I24="",0,LOOKUP(I24,Bodování!$A$2:$A$101,Bodování!$B$2:$B$101))</f>
        <v>0</v>
      </c>
      <c r="K24" s="36"/>
      <c r="L24" s="59">
        <f>IF(K24="",0,LOOKUP(K24,Bodování!$A$2:$A$101,Bodování!$B$2:$B$101))</f>
        <v>0</v>
      </c>
      <c r="M24" s="33"/>
      <c r="N24" s="58">
        <f>IF(M24="",0,LOOKUP(M24,Bodování!$A$2:$A$101,Bodování!$B$2:$B$101))</f>
        <v>0</v>
      </c>
      <c r="O24" s="36"/>
      <c r="P24" s="59">
        <f>IF(O24="",0,LOOKUP(O24,Bodování!$A$2:$A$101,Bodování!$B$2:$B$101))</f>
        <v>0</v>
      </c>
      <c r="Q24" s="33"/>
      <c r="R24" s="58">
        <f>IF(Q24="",0,LOOKUP(Q24,Bodování!$A$2:$A$101,Bodování!$B$2:$B$101))</f>
        <v>0</v>
      </c>
      <c r="S24" s="36"/>
      <c r="T24" s="59">
        <f>IF(S24="",0,LOOKUP(S24,Bodování!$A$2:$A$101,Bodování!$B$2:$B$101))</f>
        <v>0</v>
      </c>
      <c r="U24" s="33"/>
      <c r="V24" s="58">
        <f>IF(U24="",0,LOOKUP(U24,Bodování!$A$2:$A$101,Bodování!$B$2:$B$101))</f>
        <v>0</v>
      </c>
      <c r="W24" s="36"/>
      <c r="X24" s="59">
        <f>IF(W24="",0,LOOKUP(W24,Bodování!$A$2:$A$101,Bodování!$B$2:$B$101))</f>
        <v>0</v>
      </c>
      <c r="Y24" s="51">
        <f t="shared" si="29"/>
        <v>0</v>
      </c>
      <c r="Z24" s="51">
        <f>IF(Y24=0,0,LOOKUP(Y24,Bodování!$A$2:$A$101,Bodování!$B$2:$B$101))</f>
        <v>0</v>
      </c>
      <c r="AA24" s="51">
        <f t="shared" si="30"/>
        <v>0</v>
      </c>
      <c r="AB24" s="51">
        <f>IF(AA24=0,0,LOOKUP(AA24,Bodování!$A$2:$A$101,Bodování!$B$2:$B$101))</f>
        <v>0</v>
      </c>
      <c r="AC24" s="52">
        <f t="shared" si="31"/>
      </c>
      <c r="AD24" s="53">
        <f t="shared" si="32"/>
      </c>
      <c r="AE24" s="37"/>
      <c r="AF24" s="18"/>
      <c r="AG24" s="50">
        <f t="shared" si="33"/>
        <v>0</v>
      </c>
      <c r="AH24" s="50">
        <f t="shared" si="34"/>
        <v>0</v>
      </c>
      <c r="AI24" s="50">
        <f t="shared" si="35"/>
        <v>0</v>
      </c>
      <c r="AJ24" s="50">
        <f t="shared" si="36"/>
        <v>0</v>
      </c>
      <c r="AK24" s="50">
        <f t="shared" si="37"/>
        <v>0</v>
      </c>
      <c r="AL24" s="50">
        <f t="shared" si="38"/>
        <v>0</v>
      </c>
      <c r="AM24" s="50">
        <f t="shared" si="39"/>
        <v>0</v>
      </c>
      <c r="AN24" s="50">
        <f t="shared" si="40"/>
        <v>0</v>
      </c>
      <c r="AO24" s="50">
        <f t="shared" si="41"/>
        <v>0</v>
      </c>
      <c r="AP24" s="50">
        <f t="shared" si="42"/>
        <v>0</v>
      </c>
      <c r="AQ24" s="42">
        <f t="shared" si="43"/>
        <v>0</v>
      </c>
      <c r="AR24" s="42">
        <f t="shared" si="44"/>
        <v>10</v>
      </c>
      <c r="AS24" s="50">
        <f t="shared" si="45"/>
        <v>0</v>
      </c>
      <c r="AT24" s="50">
        <f t="shared" si="46"/>
        <v>0</v>
      </c>
      <c r="AU24" s="50">
        <f t="shared" si="47"/>
        <v>0</v>
      </c>
      <c r="AV24" s="50">
        <f t="shared" si="48"/>
        <v>0</v>
      </c>
      <c r="AW24" s="50">
        <f t="shared" si="49"/>
        <v>0</v>
      </c>
      <c r="AX24" s="50">
        <f t="shared" si="50"/>
        <v>0</v>
      </c>
      <c r="AY24" s="50">
        <f t="shared" si="51"/>
        <v>0</v>
      </c>
      <c r="AZ24" s="50">
        <f t="shared" si="52"/>
        <v>0</v>
      </c>
      <c r="BA24" s="50">
        <f t="shared" si="53"/>
        <v>0</v>
      </c>
      <c r="BB24" s="50">
        <f t="shared" si="54"/>
        <v>0</v>
      </c>
      <c r="BC24" s="42">
        <f t="shared" si="55"/>
        <v>0</v>
      </c>
      <c r="BD24" s="45">
        <f t="shared" si="56"/>
        <v>0</v>
      </c>
      <c r="BE24" s="60">
        <f t="shared" si="57"/>
        <v>0</v>
      </c>
      <c r="BF24" s="60"/>
    </row>
    <row r="25" spans="2:58" s="8" customFormat="1" ht="12.75">
      <c r="B25" s="14"/>
      <c r="C25" s="15"/>
      <c r="D25" s="14"/>
      <c r="E25" s="33"/>
      <c r="F25" s="58">
        <f>IF(E25="",0,LOOKUP(E25,Bodování!$A$2:$A$101,Bodování!$B$2:$B$101))</f>
        <v>0</v>
      </c>
      <c r="G25" s="36"/>
      <c r="H25" s="59">
        <f>IF(G25="",0,LOOKUP(G25,Bodování!$A$2:$A$101,Bodování!$B$2:$B$101))</f>
        <v>0</v>
      </c>
      <c r="I25" s="33"/>
      <c r="J25" s="58">
        <f>IF(I25="",0,LOOKUP(I25,Bodování!$A$2:$A$101,Bodování!$B$2:$B$101))</f>
        <v>0</v>
      </c>
      <c r="K25" s="36"/>
      <c r="L25" s="59">
        <f>IF(K25="",0,LOOKUP(K25,Bodování!$A$2:$A$101,Bodování!$B$2:$B$101))</f>
        <v>0</v>
      </c>
      <c r="M25" s="33"/>
      <c r="N25" s="58">
        <f>IF(M25="",0,LOOKUP(M25,Bodování!$A$2:$A$101,Bodování!$B$2:$B$101))</f>
        <v>0</v>
      </c>
      <c r="O25" s="36"/>
      <c r="P25" s="59">
        <f>IF(O25="",0,LOOKUP(O25,Bodování!$A$2:$A$101,Bodování!$B$2:$B$101))</f>
        <v>0</v>
      </c>
      <c r="Q25" s="33"/>
      <c r="R25" s="58">
        <f>IF(Q25="",0,LOOKUP(Q25,Bodování!$A$2:$A$101,Bodování!$B$2:$B$101))</f>
        <v>0</v>
      </c>
      <c r="S25" s="36" t="s">
        <v>96</v>
      </c>
      <c r="T25" s="59"/>
      <c r="U25" s="33"/>
      <c r="V25" s="58">
        <f>IF(U25="",0,LOOKUP(U25,Bodování!$A$2:$A$101,Bodování!$B$2:$B$101))</f>
        <v>0</v>
      </c>
      <c r="W25" s="36"/>
      <c r="X25" s="59">
        <f>IF(W25="",0,LOOKUP(W25,Bodování!$A$2:$A$101,Bodování!$B$2:$B$101))</f>
        <v>0</v>
      </c>
      <c r="Y25" s="51">
        <f t="shared" si="29"/>
        <v>0</v>
      </c>
      <c r="Z25" s="51">
        <f>IF(Y25=0,0,LOOKUP(Y25,Bodování!$A$2:$A$101,Bodování!$B$2:$B$101))</f>
        <v>0</v>
      </c>
      <c r="AA25" s="51">
        <f t="shared" si="30"/>
        <v>0</v>
      </c>
      <c r="AB25" s="51">
        <f>IF(AA25=0,0,LOOKUP(AA25,Bodování!$A$2:$A$101,Bodování!$B$2:$B$101))</f>
        <v>0</v>
      </c>
      <c r="AC25" s="52">
        <f t="shared" si="31"/>
      </c>
      <c r="AD25" s="53">
        <f t="shared" si="32"/>
      </c>
      <c r="AE25" s="37"/>
      <c r="AF25" s="18"/>
      <c r="AG25" s="50">
        <f t="shared" si="33"/>
        <v>0</v>
      </c>
      <c r="AH25" s="50">
        <f t="shared" si="34"/>
        <v>0</v>
      </c>
      <c r="AI25" s="50">
        <f t="shared" si="35"/>
        <v>0</v>
      </c>
      <c r="AJ25" s="50">
        <f t="shared" si="36"/>
        <v>0</v>
      </c>
      <c r="AK25" s="50">
        <f t="shared" si="37"/>
        <v>0</v>
      </c>
      <c r="AL25" s="50">
        <f t="shared" si="38"/>
        <v>0</v>
      </c>
      <c r="AM25" s="50">
        <f t="shared" si="39"/>
        <v>0</v>
      </c>
      <c r="AN25" s="50" t="str">
        <f t="shared" si="40"/>
        <v> </v>
      </c>
      <c r="AO25" s="50">
        <f t="shared" si="41"/>
        <v>0</v>
      </c>
      <c r="AP25" s="50">
        <f t="shared" si="42"/>
        <v>0</v>
      </c>
      <c r="AQ25" s="42">
        <f t="shared" si="43"/>
        <v>0</v>
      </c>
      <c r="AR25" s="42">
        <f t="shared" si="44"/>
        <v>9</v>
      </c>
      <c r="AS25" s="50">
        <f t="shared" si="45"/>
        <v>0</v>
      </c>
      <c r="AT25" s="50">
        <f t="shared" si="46"/>
        <v>0</v>
      </c>
      <c r="AU25" s="50">
        <f t="shared" si="47"/>
        <v>0</v>
      </c>
      <c r="AV25" s="50">
        <f t="shared" si="48"/>
        <v>0</v>
      </c>
      <c r="AW25" s="50">
        <f t="shared" si="49"/>
        <v>0</v>
      </c>
      <c r="AX25" s="50">
        <f t="shared" si="50"/>
        <v>0</v>
      </c>
      <c r="AY25" s="50">
        <f t="shared" si="51"/>
        <v>0</v>
      </c>
      <c r="AZ25" s="50" t="str">
        <f t="shared" si="52"/>
        <v> </v>
      </c>
      <c r="BA25" s="50">
        <f t="shared" si="53"/>
        <v>0</v>
      </c>
      <c r="BB25" s="50">
        <f t="shared" si="54"/>
        <v>0</v>
      </c>
      <c r="BC25" s="42">
        <f t="shared" si="55"/>
        <v>0</v>
      </c>
      <c r="BD25" s="45">
        <f t="shared" si="56"/>
        <v>0</v>
      </c>
      <c r="BE25" s="60">
        <f t="shared" si="57"/>
        <v>1</v>
      </c>
      <c r="BF25" s="60"/>
    </row>
    <row r="26" spans="2:58" s="8" customFormat="1" ht="12.75">
      <c r="B26" s="14"/>
      <c r="C26" s="15"/>
      <c r="D26" s="14"/>
      <c r="E26" s="33"/>
      <c r="F26" s="58">
        <f>IF(E26="",0,LOOKUP(E26,Bodování!$A$2:$A$101,Bodování!$B$2:$B$101))</f>
        <v>0</v>
      </c>
      <c r="G26" s="36"/>
      <c r="H26" s="59">
        <f>IF(G26="",0,LOOKUP(G26,Bodování!$A$2:$A$101,Bodování!$B$2:$B$101))</f>
        <v>0</v>
      </c>
      <c r="I26" s="33"/>
      <c r="J26" s="58">
        <f>IF(I26="",0,LOOKUP(I26,Bodování!$A$2:$A$101,Bodování!$B$2:$B$101))</f>
        <v>0</v>
      </c>
      <c r="K26" s="36"/>
      <c r="L26" s="59">
        <f>IF(K26="",0,LOOKUP(K26,Bodování!$A$2:$A$101,Bodování!$B$2:$B$101))</f>
        <v>0</v>
      </c>
      <c r="M26" s="33"/>
      <c r="N26" s="58">
        <f>IF(M26="",0,LOOKUP(M26,Bodování!$A$2:$A$101,Bodování!$B$2:$B$101))</f>
        <v>0</v>
      </c>
      <c r="O26" s="36"/>
      <c r="P26" s="59">
        <f>IF(O26="",0,LOOKUP(O26,Bodování!$A$2:$A$101,Bodování!$B$2:$B$101))</f>
        <v>0</v>
      </c>
      <c r="Q26" s="33"/>
      <c r="R26" s="58">
        <f>IF(Q26="",0,LOOKUP(Q26,Bodování!$A$2:$A$101,Bodování!$B$2:$B$101))</f>
        <v>0</v>
      </c>
      <c r="S26" s="36"/>
      <c r="T26" s="59">
        <f>IF(S26="",0,LOOKUP(S26,Bodování!$A$2:$A$101,Bodování!$B$2:$B$101))</f>
        <v>0</v>
      </c>
      <c r="U26" s="33"/>
      <c r="V26" s="58">
        <f>IF(U26="",0,LOOKUP(U26,Bodování!$A$2:$A$101,Bodování!$B$2:$B$101))</f>
        <v>0</v>
      </c>
      <c r="W26" s="36"/>
      <c r="X26" s="59">
        <f>IF(W26="",0,LOOKUP(W26,Bodování!$A$2:$A$101,Bodování!$B$2:$B$101))</f>
        <v>0</v>
      </c>
      <c r="Y26" s="51">
        <f t="shared" si="29"/>
        <v>0</v>
      </c>
      <c r="Z26" s="51">
        <f>IF(Y26=0,0,LOOKUP(Y26,Bodování!$A$2:$A$101,Bodování!$B$2:$B$101))</f>
        <v>0</v>
      </c>
      <c r="AA26" s="51">
        <f t="shared" si="30"/>
        <v>0</v>
      </c>
      <c r="AB26" s="51">
        <f>IF(AA26=0,0,LOOKUP(AA26,Bodování!$A$2:$A$101,Bodování!$B$2:$B$101))</f>
        <v>0</v>
      </c>
      <c r="AC26" s="52">
        <f t="shared" si="31"/>
      </c>
      <c r="AD26" s="53">
        <f t="shared" si="32"/>
      </c>
      <c r="AE26" s="37"/>
      <c r="AF26" s="18"/>
      <c r="AG26" s="50">
        <f t="shared" si="33"/>
        <v>0</v>
      </c>
      <c r="AH26" s="50">
        <f t="shared" si="34"/>
        <v>0</v>
      </c>
      <c r="AI26" s="50">
        <f t="shared" si="35"/>
        <v>0</v>
      </c>
      <c r="AJ26" s="50">
        <f t="shared" si="36"/>
        <v>0</v>
      </c>
      <c r="AK26" s="50">
        <f t="shared" si="37"/>
        <v>0</v>
      </c>
      <c r="AL26" s="50">
        <f t="shared" si="38"/>
        <v>0</v>
      </c>
      <c r="AM26" s="50">
        <f t="shared" si="39"/>
        <v>0</v>
      </c>
      <c r="AN26" s="50">
        <f t="shared" si="40"/>
        <v>0</v>
      </c>
      <c r="AO26" s="50">
        <f t="shared" si="41"/>
        <v>0</v>
      </c>
      <c r="AP26" s="50">
        <f t="shared" si="42"/>
        <v>0</v>
      </c>
      <c r="AQ26" s="42">
        <f t="shared" si="43"/>
        <v>0</v>
      </c>
      <c r="AR26" s="42">
        <f t="shared" si="44"/>
        <v>10</v>
      </c>
      <c r="AS26" s="50">
        <f t="shared" si="45"/>
        <v>0</v>
      </c>
      <c r="AT26" s="50">
        <f t="shared" si="46"/>
        <v>0</v>
      </c>
      <c r="AU26" s="50">
        <f t="shared" si="47"/>
        <v>0</v>
      </c>
      <c r="AV26" s="50">
        <f t="shared" si="48"/>
        <v>0</v>
      </c>
      <c r="AW26" s="50">
        <f t="shared" si="49"/>
        <v>0</v>
      </c>
      <c r="AX26" s="50">
        <f t="shared" si="50"/>
        <v>0</v>
      </c>
      <c r="AY26" s="50">
        <f t="shared" si="51"/>
        <v>0</v>
      </c>
      <c r="AZ26" s="50">
        <f t="shared" si="52"/>
        <v>0</v>
      </c>
      <c r="BA26" s="50">
        <f t="shared" si="53"/>
        <v>0</v>
      </c>
      <c r="BB26" s="50">
        <f t="shared" si="54"/>
        <v>0</v>
      </c>
      <c r="BC26" s="42">
        <f t="shared" si="55"/>
        <v>0</v>
      </c>
      <c r="BD26" s="45">
        <f t="shared" si="56"/>
        <v>0</v>
      </c>
      <c r="BE26" s="60">
        <f t="shared" si="57"/>
        <v>0</v>
      </c>
      <c r="BF26" s="60"/>
    </row>
    <row r="27" spans="2:58" s="8" customFormat="1" ht="12.75">
      <c r="B27" s="14"/>
      <c r="C27" s="15"/>
      <c r="D27" s="14"/>
      <c r="E27" s="33"/>
      <c r="F27" s="58">
        <f>IF(E27="",0,LOOKUP(E27,Bodování!$A$2:$A$101,Bodování!$B$2:$B$101))</f>
        <v>0</v>
      </c>
      <c r="G27" s="36"/>
      <c r="H27" s="59">
        <f>IF(G27="",0,LOOKUP(G27,Bodování!$A$2:$A$101,Bodování!$B$2:$B$101))</f>
        <v>0</v>
      </c>
      <c r="I27" s="33"/>
      <c r="J27" s="58">
        <f>IF(I27="",0,LOOKUP(I27,Bodování!$A$2:$A$101,Bodování!$B$2:$B$101))</f>
        <v>0</v>
      </c>
      <c r="K27" s="36"/>
      <c r="L27" s="59">
        <f>IF(K27="",0,LOOKUP(K27,Bodování!$A$2:$A$101,Bodování!$B$2:$B$101))</f>
        <v>0</v>
      </c>
      <c r="M27" s="33"/>
      <c r="N27" s="58">
        <f>IF(M27="",0,LOOKUP(M27,Bodování!$A$2:$A$101,Bodování!$B$2:$B$101))</f>
        <v>0</v>
      </c>
      <c r="O27" s="36"/>
      <c r="P27" s="59">
        <f>IF(O27="",0,LOOKUP(O27,Bodování!$A$2:$A$101,Bodování!$B$2:$B$101))</f>
        <v>0</v>
      </c>
      <c r="Q27" s="33"/>
      <c r="R27" s="58">
        <f>IF(Q27="",0,LOOKUP(Q27,Bodování!$A$2:$A$101,Bodování!$B$2:$B$101))</f>
        <v>0</v>
      </c>
      <c r="S27" s="36"/>
      <c r="T27" s="59">
        <f>IF(S27="",0,LOOKUP(S27,Bodování!$A$2:$A$101,Bodování!$B$2:$B$101))</f>
        <v>0</v>
      </c>
      <c r="U27" s="33"/>
      <c r="V27" s="58">
        <f>IF(U27="",0,LOOKUP(U27,Bodování!$A$2:$A$101,Bodování!$B$2:$B$101))</f>
        <v>0</v>
      </c>
      <c r="W27" s="36"/>
      <c r="X27" s="59">
        <f>IF(W27="",0,LOOKUP(W27,Bodování!$A$2:$A$101,Bodování!$B$2:$B$101))</f>
        <v>0</v>
      </c>
      <c r="Y27" s="51">
        <f t="shared" si="29"/>
        <v>0</v>
      </c>
      <c r="Z27" s="51">
        <f>IF(Y27=0,0,LOOKUP(Y27,Bodování!$A$2:$A$101,Bodování!$B$2:$B$101))</f>
        <v>0</v>
      </c>
      <c r="AA27" s="51">
        <f t="shared" si="30"/>
        <v>0</v>
      </c>
      <c r="AB27" s="51">
        <f>IF(AA27=0,0,LOOKUP(AA27,Bodování!$A$2:$A$101,Bodování!$B$2:$B$101))</f>
        <v>0</v>
      </c>
      <c r="AC27" s="52">
        <f t="shared" si="31"/>
      </c>
      <c r="AD27" s="53">
        <f t="shared" si="32"/>
      </c>
      <c r="AE27" s="37"/>
      <c r="AF27" s="18"/>
      <c r="AG27" s="50">
        <f t="shared" si="33"/>
        <v>0</v>
      </c>
      <c r="AH27" s="50">
        <f t="shared" si="34"/>
        <v>0</v>
      </c>
      <c r="AI27" s="50">
        <f t="shared" si="35"/>
        <v>0</v>
      </c>
      <c r="AJ27" s="50">
        <f t="shared" si="36"/>
        <v>0</v>
      </c>
      <c r="AK27" s="50">
        <f t="shared" si="37"/>
        <v>0</v>
      </c>
      <c r="AL27" s="50">
        <f t="shared" si="38"/>
        <v>0</v>
      </c>
      <c r="AM27" s="50">
        <f t="shared" si="39"/>
        <v>0</v>
      </c>
      <c r="AN27" s="50">
        <f t="shared" si="40"/>
        <v>0</v>
      </c>
      <c r="AO27" s="50">
        <f t="shared" si="41"/>
        <v>0</v>
      </c>
      <c r="AP27" s="50">
        <f t="shared" si="42"/>
        <v>0</v>
      </c>
      <c r="AQ27" s="42">
        <f t="shared" si="43"/>
        <v>0</v>
      </c>
      <c r="AR27" s="42">
        <f t="shared" si="44"/>
        <v>10</v>
      </c>
      <c r="AS27" s="50">
        <f t="shared" si="45"/>
        <v>0</v>
      </c>
      <c r="AT27" s="50">
        <f t="shared" si="46"/>
        <v>0</v>
      </c>
      <c r="AU27" s="50">
        <f t="shared" si="47"/>
        <v>0</v>
      </c>
      <c r="AV27" s="50">
        <f t="shared" si="48"/>
        <v>0</v>
      </c>
      <c r="AW27" s="50">
        <f t="shared" si="49"/>
        <v>0</v>
      </c>
      <c r="AX27" s="50">
        <f t="shared" si="50"/>
        <v>0</v>
      </c>
      <c r="AY27" s="50">
        <f t="shared" si="51"/>
        <v>0</v>
      </c>
      <c r="AZ27" s="50">
        <f t="shared" si="52"/>
        <v>0</v>
      </c>
      <c r="BA27" s="50">
        <f t="shared" si="53"/>
        <v>0</v>
      </c>
      <c r="BB27" s="50">
        <f t="shared" si="54"/>
        <v>0</v>
      </c>
      <c r="BC27" s="42">
        <f t="shared" si="55"/>
        <v>0</v>
      </c>
      <c r="BD27" s="45">
        <f t="shared" si="56"/>
        <v>0</v>
      </c>
      <c r="BE27" s="60">
        <f t="shared" si="57"/>
        <v>0</v>
      </c>
      <c r="BF27" s="60"/>
    </row>
    <row r="28" spans="2:58" s="8" customFormat="1" ht="12.75">
      <c r="B28" s="14"/>
      <c r="C28" s="15"/>
      <c r="D28" s="14"/>
      <c r="E28" s="33"/>
      <c r="F28" s="58">
        <f>IF(E28="",0,LOOKUP(E28,Bodování!$A$2:$A$101,Bodování!$B$2:$B$101))</f>
        <v>0</v>
      </c>
      <c r="G28" s="36"/>
      <c r="H28" s="59">
        <f>IF(G28="",0,LOOKUP(G28,Bodování!$A$2:$A$101,Bodování!$B$2:$B$101))</f>
        <v>0</v>
      </c>
      <c r="I28" s="33"/>
      <c r="J28" s="58">
        <f>IF(I28="",0,LOOKUP(I28,Bodování!$A$2:$A$101,Bodování!$B$2:$B$101))</f>
        <v>0</v>
      </c>
      <c r="K28" s="36"/>
      <c r="L28" s="59">
        <f>IF(K28="",0,LOOKUP(K28,Bodování!$A$2:$A$101,Bodování!$B$2:$B$101))</f>
        <v>0</v>
      </c>
      <c r="M28" s="33"/>
      <c r="N28" s="58">
        <f>IF(M28="",0,LOOKUP(M28,Bodování!$A$2:$A$101,Bodování!$B$2:$B$101))</f>
        <v>0</v>
      </c>
      <c r="O28" s="36"/>
      <c r="P28" s="59">
        <f>IF(O28="",0,LOOKUP(O28,Bodování!$A$2:$A$101,Bodování!$B$2:$B$101))</f>
        <v>0</v>
      </c>
      <c r="Q28" s="33"/>
      <c r="R28" s="58">
        <f>IF(Q28="",0,LOOKUP(Q28,Bodování!$A$2:$A$101,Bodování!$B$2:$B$101))</f>
        <v>0</v>
      </c>
      <c r="S28" s="36"/>
      <c r="T28" s="59">
        <f>IF(S28="",0,LOOKUP(S28,Bodování!$A$2:$A$101,Bodování!$B$2:$B$101))</f>
        <v>0</v>
      </c>
      <c r="U28" s="33"/>
      <c r="V28" s="58">
        <f>IF(U28="",0,LOOKUP(U28,Bodování!$A$2:$A$101,Bodování!$B$2:$B$101))</f>
        <v>0</v>
      </c>
      <c r="W28" s="36"/>
      <c r="X28" s="59">
        <f>IF(W28="",0,LOOKUP(W28,Bodování!$A$2:$A$101,Bodování!$B$2:$B$101))</f>
        <v>0</v>
      </c>
      <c r="Y28" s="51">
        <f t="shared" si="29"/>
        <v>0</v>
      </c>
      <c r="Z28" s="51">
        <f>IF(Y28=0,0,LOOKUP(Y28,Bodování!$A$2:$A$101,Bodování!$B$2:$B$101))</f>
        <v>0</v>
      </c>
      <c r="AA28" s="51">
        <f t="shared" si="30"/>
        <v>0</v>
      </c>
      <c r="AB28" s="51">
        <f>IF(AA28=0,0,LOOKUP(AA28,Bodování!$A$2:$A$101,Bodování!$B$2:$B$101))</f>
        <v>0</v>
      </c>
      <c r="AC28" s="52">
        <f t="shared" si="31"/>
      </c>
      <c r="AD28" s="53">
        <f t="shared" si="32"/>
      </c>
      <c r="AE28" s="37"/>
      <c r="AF28" s="18"/>
      <c r="AG28" s="50">
        <f t="shared" si="33"/>
        <v>0</v>
      </c>
      <c r="AH28" s="50">
        <f t="shared" si="34"/>
        <v>0</v>
      </c>
      <c r="AI28" s="50">
        <f t="shared" si="35"/>
        <v>0</v>
      </c>
      <c r="AJ28" s="50">
        <f t="shared" si="36"/>
        <v>0</v>
      </c>
      <c r="AK28" s="50">
        <f t="shared" si="37"/>
        <v>0</v>
      </c>
      <c r="AL28" s="50">
        <f t="shared" si="38"/>
        <v>0</v>
      </c>
      <c r="AM28" s="50">
        <f t="shared" si="39"/>
        <v>0</v>
      </c>
      <c r="AN28" s="50">
        <f t="shared" si="40"/>
        <v>0</v>
      </c>
      <c r="AO28" s="50">
        <f t="shared" si="41"/>
        <v>0</v>
      </c>
      <c r="AP28" s="50">
        <f t="shared" si="42"/>
        <v>0</v>
      </c>
      <c r="AQ28" s="42">
        <f t="shared" si="43"/>
        <v>0</v>
      </c>
      <c r="AR28" s="42">
        <f t="shared" si="44"/>
        <v>10</v>
      </c>
      <c r="AS28" s="50">
        <f t="shared" si="45"/>
        <v>0</v>
      </c>
      <c r="AT28" s="50">
        <f t="shared" si="46"/>
        <v>0</v>
      </c>
      <c r="AU28" s="50">
        <f t="shared" si="47"/>
        <v>0</v>
      </c>
      <c r="AV28" s="50">
        <f t="shared" si="48"/>
        <v>0</v>
      </c>
      <c r="AW28" s="50">
        <f t="shared" si="49"/>
        <v>0</v>
      </c>
      <c r="AX28" s="50">
        <f t="shared" si="50"/>
        <v>0</v>
      </c>
      <c r="AY28" s="50">
        <f t="shared" si="51"/>
        <v>0</v>
      </c>
      <c r="AZ28" s="50">
        <f t="shared" si="52"/>
        <v>0</v>
      </c>
      <c r="BA28" s="50">
        <f t="shared" si="53"/>
        <v>0</v>
      </c>
      <c r="BB28" s="50">
        <f t="shared" si="54"/>
        <v>0</v>
      </c>
      <c r="BC28" s="42">
        <f t="shared" si="55"/>
        <v>0</v>
      </c>
      <c r="BD28" s="45">
        <f t="shared" si="56"/>
        <v>0</v>
      </c>
      <c r="BE28" s="60">
        <f t="shared" si="57"/>
        <v>0</v>
      </c>
      <c r="BF28" s="60"/>
    </row>
    <row r="29" spans="2:58" s="8" customFormat="1" ht="12.75">
      <c r="B29" s="14"/>
      <c r="C29" s="15"/>
      <c r="D29" s="14"/>
      <c r="E29" s="33"/>
      <c r="F29" s="58">
        <f>IF(E29="",0,LOOKUP(E29,Bodování!$A$2:$A$101,Bodování!$B$2:$B$101))</f>
        <v>0</v>
      </c>
      <c r="G29" s="36"/>
      <c r="H29" s="59">
        <f>IF(G29="",0,LOOKUP(G29,Bodování!$A$2:$A$101,Bodování!$B$2:$B$101))</f>
        <v>0</v>
      </c>
      <c r="I29" s="33"/>
      <c r="J29" s="58">
        <f>IF(I29="",0,LOOKUP(I29,Bodování!$A$2:$A$101,Bodování!$B$2:$B$101))</f>
        <v>0</v>
      </c>
      <c r="K29" s="36"/>
      <c r="L29" s="59">
        <f>IF(K29="",0,LOOKUP(K29,Bodování!$A$2:$A$101,Bodování!$B$2:$B$101))</f>
        <v>0</v>
      </c>
      <c r="M29" s="33"/>
      <c r="N29" s="58">
        <f>IF(M29="",0,LOOKUP(M29,Bodování!$A$2:$A$101,Bodování!$B$2:$B$101))</f>
        <v>0</v>
      </c>
      <c r="O29" s="36"/>
      <c r="P29" s="59">
        <f>IF(O29="",0,LOOKUP(O29,Bodování!$A$2:$A$101,Bodování!$B$2:$B$101))</f>
        <v>0</v>
      </c>
      <c r="Q29" s="33"/>
      <c r="R29" s="58">
        <f>IF(Q29="",0,LOOKUP(Q29,Bodování!$A$2:$A$101,Bodování!$B$2:$B$101))</f>
        <v>0</v>
      </c>
      <c r="S29" s="36"/>
      <c r="T29" s="59">
        <f>IF(S29="",0,LOOKUP(S29,Bodování!$A$2:$A$101,Bodování!$B$2:$B$101))</f>
        <v>0</v>
      </c>
      <c r="U29" s="33"/>
      <c r="V29" s="58">
        <f>IF(U29="",0,LOOKUP(U29,Bodování!$A$2:$A$101,Bodování!$B$2:$B$101))</f>
        <v>0</v>
      </c>
      <c r="W29" s="36"/>
      <c r="X29" s="59">
        <f>IF(W29="",0,LOOKUP(W29,Bodování!$A$2:$A$101,Bodování!$B$2:$B$101))</f>
        <v>0</v>
      </c>
      <c r="Y29" s="51">
        <f t="shared" si="29"/>
        <v>0</v>
      </c>
      <c r="Z29" s="51">
        <f>IF(Y29=0,0,LOOKUP(Y29,Bodování!$A$2:$A$101,Bodování!$B$2:$B$101))</f>
        <v>0</v>
      </c>
      <c r="AA29" s="51">
        <f t="shared" si="30"/>
        <v>0</v>
      </c>
      <c r="AB29" s="51">
        <f>IF(AA29=0,0,LOOKUP(AA29,Bodování!$A$2:$A$101,Bodování!$B$2:$B$101))</f>
        <v>0</v>
      </c>
      <c r="AC29" s="52">
        <f t="shared" si="31"/>
      </c>
      <c r="AD29" s="53">
        <f t="shared" si="32"/>
      </c>
      <c r="AE29" s="37"/>
      <c r="AF29" s="18"/>
      <c r="AG29" s="50">
        <f t="shared" si="33"/>
        <v>0</v>
      </c>
      <c r="AH29" s="50">
        <f t="shared" si="34"/>
        <v>0</v>
      </c>
      <c r="AI29" s="50">
        <f t="shared" si="35"/>
        <v>0</v>
      </c>
      <c r="AJ29" s="50">
        <f t="shared" si="36"/>
        <v>0</v>
      </c>
      <c r="AK29" s="50">
        <f t="shared" si="37"/>
        <v>0</v>
      </c>
      <c r="AL29" s="50">
        <f t="shared" si="38"/>
        <v>0</v>
      </c>
      <c r="AM29" s="50">
        <f t="shared" si="39"/>
        <v>0</v>
      </c>
      <c r="AN29" s="50">
        <f t="shared" si="40"/>
        <v>0</v>
      </c>
      <c r="AO29" s="50">
        <f t="shared" si="41"/>
        <v>0</v>
      </c>
      <c r="AP29" s="50">
        <f t="shared" si="42"/>
        <v>0</v>
      </c>
      <c r="AQ29" s="42">
        <f t="shared" si="43"/>
        <v>0</v>
      </c>
      <c r="AR29" s="42">
        <f t="shared" si="44"/>
        <v>10</v>
      </c>
      <c r="AS29" s="50">
        <f t="shared" si="45"/>
        <v>0</v>
      </c>
      <c r="AT29" s="50">
        <f t="shared" si="46"/>
        <v>0</v>
      </c>
      <c r="AU29" s="50">
        <f t="shared" si="47"/>
        <v>0</v>
      </c>
      <c r="AV29" s="50">
        <f t="shared" si="48"/>
        <v>0</v>
      </c>
      <c r="AW29" s="50">
        <f t="shared" si="49"/>
        <v>0</v>
      </c>
      <c r="AX29" s="50">
        <f t="shared" si="50"/>
        <v>0</v>
      </c>
      <c r="AY29" s="50">
        <f t="shared" si="51"/>
        <v>0</v>
      </c>
      <c r="AZ29" s="50">
        <f t="shared" si="52"/>
        <v>0</v>
      </c>
      <c r="BA29" s="50">
        <f t="shared" si="53"/>
        <v>0</v>
      </c>
      <c r="BB29" s="50">
        <f t="shared" si="54"/>
        <v>0</v>
      </c>
      <c r="BC29" s="42">
        <f t="shared" si="55"/>
        <v>0</v>
      </c>
      <c r="BD29" s="45">
        <f t="shared" si="56"/>
        <v>0</v>
      </c>
      <c r="BE29" s="60">
        <f t="shared" si="57"/>
        <v>0</v>
      </c>
      <c r="BF29" s="60"/>
    </row>
    <row r="30" spans="2:58" s="8" customFormat="1" ht="12.75">
      <c r="B30" s="14"/>
      <c r="C30" s="15"/>
      <c r="D30" s="14"/>
      <c r="E30" s="33"/>
      <c r="F30" s="58">
        <f>IF(E30="",0,LOOKUP(E30,Bodování!$A$2:$A$101,Bodování!$B$2:$B$101))</f>
        <v>0</v>
      </c>
      <c r="G30" s="36"/>
      <c r="H30" s="59">
        <f>IF(G30="",0,LOOKUP(G30,Bodování!$A$2:$A$101,Bodování!$B$2:$B$101))</f>
        <v>0</v>
      </c>
      <c r="I30" s="33"/>
      <c r="J30" s="58">
        <f>IF(I30="",0,LOOKUP(I30,Bodování!$A$2:$A$101,Bodování!$B$2:$B$101))</f>
        <v>0</v>
      </c>
      <c r="K30" s="36"/>
      <c r="L30" s="59">
        <f>IF(K30="",0,LOOKUP(K30,Bodování!$A$2:$A$101,Bodování!$B$2:$B$101))</f>
        <v>0</v>
      </c>
      <c r="M30" s="33"/>
      <c r="N30" s="58">
        <f>IF(M30="",0,LOOKUP(M30,Bodování!$A$2:$A$101,Bodování!$B$2:$B$101))</f>
        <v>0</v>
      </c>
      <c r="O30" s="36"/>
      <c r="P30" s="59">
        <f>IF(O30="",0,LOOKUP(O30,Bodování!$A$2:$A$101,Bodování!$B$2:$B$101))</f>
        <v>0</v>
      </c>
      <c r="Q30" s="33"/>
      <c r="R30" s="58">
        <f>IF(Q30="",0,LOOKUP(Q30,Bodování!$A$2:$A$101,Bodování!$B$2:$B$101))</f>
        <v>0</v>
      </c>
      <c r="S30" s="36"/>
      <c r="T30" s="59">
        <f>IF(S30="",0,LOOKUP(S30,Bodování!$A$2:$A$101,Bodování!$B$2:$B$101))</f>
        <v>0</v>
      </c>
      <c r="U30" s="33"/>
      <c r="V30" s="58">
        <f>IF(U30="",0,LOOKUP(U30,Bodování!$A$2:$A$101,Bodování!$B$2:$B$101))</f>
        <v>0</v>
      </c>
      <c r="W30" s="36"/>
      <c r="X30" s="59">
        <f>IF(W30="",0,LOOKUP(W30,Bodování!$A$2:$A$101,Bodování!$B$2:$B$101))</f>
        <v>0</v>
      </c>
      <c r="Y30" s="51">
        <f t="shared" si="29"/>
        <v>0</v>
      </c>
      <c r="Z30" s="51">
        <f>IF(Y30=0,0,LOOKUP(Y30,Bodování!$A$2:$A$101,Bodování!$B$2:$B$101))</f>
        <v>0</v>
      </c>
      <c r="AA30" s="51">
        <f t="shared" si="30"/>
        <v>0</v>
      </c>
      <c r="AB30" s="51">
        <f>IF(AA30=0,0,LOOKUP(AA30,Bodování!$A$2:$A$101,Bodování!$B$2:$B$101))</f>
        <v>0</v>
      </c>
      <c r="AC30" s="52">
        <f t="shared" si="31"/>
      </c>
      <c r="AD30" s="53">
        <f t="shared" si="32"/>
      </c>
      <c r="AE30" s="37"/>
      <c r="AF30" s="18"/>
      <c r="AG30" s="50">
        <f t="shared" si="33"/>
        <v>0</v>
      </c>
      <c r="AH30" s="50">
        <f t="shared" si="34"/>
        <v>0</v>
      </c>
      <c r="AI30" s="50">
        <f t="shared" si="35"/>
        <v>0</v>
      </c>
      <c r="AJ30" s="50">
        <f t="shared" si="36"/>
        <v>0</v>
      </c>
      <c r="AK30" s="50">
        <f t="shared" si="37"/>
        <v>0</v>
      </c>
      <c r="AL30" s="50">
        <f t="shared" si="38"/>
        <v>0</v>
      </c>
      <c r="AM30" s="50">
        <f t="shared" si="39"/>
        <v>0</v>
      </c>
      <c r="AN30" s="50">
        <f t="shared" si="40"/>
        <v>0</v>
      </c>
      <c r="AO30" s="50">
        <f t="shared" si="41"/>
        <v>0</v>
      </c>
      <c r="AP30" s="50">
        <f t="shared" si="42"/>
        <v>0</v>
      </c>
      <c r="AQ30" s="42">
        <f t="shared" si="43"/>
        <v>0</v>
      </c>
      <c r="AR30" s="42">
        <f t="shared" si="44"/>
        <v>10</v>
      </c>
      <c r="AS30" s="50">
        <f t="shared" si="45"/>
        <v>0</v>
      </c>
      <c r="AT30" s="50">
        <f t="shared" si="46"/>
        <v>0</v>
      </c>
      <c r="AU30" s="50">
        <f t="shared" si="47"/>
        <v>0</v>
      </c>
      <c r="AV30" s="50">
        <f t="shared" si="48"/>
        <v>0</v>
      </c>
      <c r="AW30" s="50">
        <f t="shared" si="49"/>
        <v>0</v>
      </c>
      <c r="AX30" s="50">
        <f t="shared" si="50"/>
        <v>0</v>
      </c>
      <c r="AY30" s="50">
        <f t="shared" si="51"/>
        <v>0</v>
      </c>
      <c r="AZ30" s="50">
        <f t="shared" si="52"/>
        <v>0</v>
      </c>
      <c r="BA30" s="50">
        <f t="shared" si="53"/>
        <v>0</v>
      </c>
      <c r="BB30" s="50">
        <f t="shared" si="54"/>
        <v>0</v>
      </c>
      <c r="BC30" s="42">
        <f t="shared" si="55"/>
        <v>0</v>
      </c>
      <c r="BD30" s="45">
        <f t="shared" si="56"/>
        <v>0</v>
      </c>
      <c r="BE30" s="60">
        <f t="shared" si="57"/>
        <v>0</v>
      </c>
      <c r="BF30" s="60"/>
    </row>
    <row r="31" spans="2:58" s="8" customFormat="1" ht="12.75">
      <c r="B31" s="14"/>
      <c r="C31" s="15"/>
      <c r="D31" s="14"/>
      <c r="E31" s="33"/>
      <c r="F31" s="58">
        <f>IF(E31="",0,LOOKUP(E31,Bodování!$A$2:$A$101,Bodování!$B$2:$B$101))</f>
        <v>0</v>
      </c>
      <c r="G31" s="36"/>
      <c r="H31" s="59">
        <f>IF(G31="",0,LOOKUP(G31,Bodování!$A$2:$A$101,Bodování!$B$2:$B$101))</f>
        <v>0</v>
      </c>
      <c r="I31" s="33"/>
      <c r="J31" s="58">
        <f>IF(I31="",0,LOOKUP(I31,Bodování!$A$2:$A$101,Bodování!$B$2:$B$101))</f>
        <v>0</v>
      </c>
      <c r="K31" s="36"/>
      <c r="L31" s="59">
        <f>IF(K31="",0,LOOKUP(K31,Bodování!$A$2:$A$101,Bodování!$B$2:$B$101))</f>
        <v>0</v>
      </c>
      <c r="M31" s="33"/>
      <c r="N31" s="58">
        <f>IF(M31="",0,LOOKUP(M31,Bodování!$A$2:$A$101,Bodování!$B$2:$B$101))</f>
        <v>0</v>
      </c>
      <c r="O31" s="36"/>
      <c r="P31" s="59">
        <f>IF(O31="",0,LOOKUP(O31,Bodování!$A$2:$A$101,Bodování!$B$2:$B$101))</f>
        <v>0</v>
      </c>
      <c r="Q31" s="33"/>
      <c r="R31" s="58">
        <f>IF(Q31="",0,LOOKUP(Q31,Bodování!$A$2:$A$101,Bodování!$B$2:$B$101))</f>
        <v>0</v>
      </c>
      <c r="S31" s="36"/>
      <c r="T31" s="59">
        <f>IF(S31="",0,LOOKUP(S31,Bodování!$A$2:$A$101,Bodování!$B$2:$B$101))</f>
        <v>0</v>
      </c>
      <c r="U31" s="33"/>
      <c r="V31" s="58">
        <f>IF(U31="",0,LOOKUP(U31,Bodování!$A$2:$A$101,Bodování!$B$2:$B$101))</f>
        <v>0</v>
      </c>
      <c r="W31" s="36"/>
      <c r="X31" s="59">
        <f>IF(W31="",0,LOOKUP(W31,Bodování!$A$2:$A$101,Bodování!$B$2:$B$101))</f>
        <v>0</v>
      </c>
      <c r="Y31" s="51">
        <f t="shared" si="29"/>
        <v>0</v>
      </c>
      <c r="Z31" s="51">
        <f>IF(Y31=0,0,LOOKUP(Y31,Bodování!$A$2:$A$101,Bodování!$B$2:$B$101))</f>
        <v>0</v>
      </c>
      <c r="AA31" s="51">
        <f t="shared" si="30"/>
        <v>0</v>
      </c>
      <c r="AB31" s="51">
        <f>IF(AA31=0,0,LOOKUP(AA31,Bodování!$A$2:$A$101,Bodování!$B$2:$B$101))</f>
        <v>0</v>
      </c>
      <c r="AC31" s="52">
        <f t="shared" si="31"/>
      </c>
      <c r="AD31" s="53">
        <f t="shared" si="32"/>
      </c>
      <c r="AE31" s="37"/>
      <c r="AF31" s="18"/>
      <c r="AG31" s="50">
        <f t="shared" si="33"/>
        <v>0</v>
      </c>
      <c r="AH31" s="50">
        <f t="shared" si="34"/>
        <v>0</v>
      </c>
      <c r="AI31" s="50">
        <f t="shared" si="35"/>
        <v>0</v>
      </c>
      <c r="AJ31" s="50">
        <f t="shared" si="36"/>
        <v>0</v>
      </c>
      <c r="AK31" s="50">
        <f t="shared" si="37"/>
        <v>0</v>
      </c>
      <c r="AL31" s="50">
        <f t="shared" si="38"/>
        <v>0</v>
      </c>
      <c r="AM31" s="50">
        <f t="shared" si="39"/>
        <v>0</v>
      </c>
      <c r="AN31" s="50">
        <f t="shared" si="40"/>
        <v>0</v>
      </c>
      <c r="AO31" s="50">
        <f t="shared" si="41"/>
        <v>0</v>
      </c>
      <c r="AP31" s="50">
        <f t="shared" si="42"/>
        <v>0</v>
      </c>
      <c r="AQ31" s="42">
        <f t="shared" si="43"/>
        <v>0</v>
      </c>
      <c r="AR31" s="42">
        <f t="shared" si="44"/>
        <v>10</v>
      </c>
      <c r="AS31" s="50">
        <f t="shared" si="45"/>
        <v>0</v>
      </c>
      <c r="AT31" s="50">
        <f t="shared" si="46"/>
        <v>0</v>
      </c>
      <c r="AU31" s="50">
        <f t="shared" si="47"/>
        <v>0</v>
      </c>
      <c r="AV31" s="50">
        <f t="shared" si="48"/>
        <v>0</v>
      </c>
      <c r="AW31" s="50">
        <f t="shared" si="49"/>
        <v>0</v>
      </c>
      <c r="AX31" s="50">
        <f t="shared" si="50"/>
        <v>0</v>
      </c>
      <c r="AY31" s="50">
        <f t="shared" si="51"/>
        <v>0</v>
      </c>
      <c r="AZ31" s="50">
        <f t="shared" si="52"/>
        <v>0</v>
      </c>
      <c r="BA31" s="50">
        <f t="shared" si="53"/>
        <v>0</v>
      </c>
      <c r="BB31" s="50">
        <f t="shared" si="54"/>
        <v>0</v>
      </c>
      <c r="BC31" s="42">
        <f t="shared" si="55"/>
        <v>0</v>
      </c>
      <c r="BD31" s="45">
        <f t="shared" si="56"/>
        <v>0</v>
      </c>
      <c r="BE31" s="60">
        <f t="shared" si="57"/>
        <v>0</v>
      </c>
      <c r="BF31" s="60"/>
    </row>
    <row r="32" spans="2:58" s="8" customFormat="1" ht="12.75">
      <c r="B32" s="14"/>
      <c r="C32" s="15"/>
      <c r="D32" s="14"/>
      <c r="E32" s="33"/>
      <c r="F32" s="58">
        <f>IF(E32="",0,LOOKUP(E32,Bodování!$A$2:$A$101,Bodování!$B$2:$B$101))</f>
        <v>0</v>
      </c>
      <c r="G32" s="36"/>
      <c r="H32" s="59">
        <f>IF(G32="",0,LOOKUP(G32,Bodování!$A$2:$A$101,Bodování!$B$2:$B$101))</f>
        <v>0</v>
      </c>
      <c r="I32" s="33"/>
      <c r="J32" s="58">
        <f>IF(I32="",0,LOOKUP(I32,Bodování!$A$2:$A$101,Bodování!$B$2:$B$101))</f>
        <v>0</v>
      </c>
      <c r="K32" s="36"/>
      <c r="L32" s="59">
        <f>IF(K32="",0,LOOKUP(K32,Bodování!$A$2:$A$101,Bodování!$B$2:$B$101))</f>
        <v>0</v>
      </c>
      <c r="M32" s="33"/>
      <c r="N32" s="58">
        <f>IF(M32="",0,LOOKUP(M32,Bodování!$A$2:$A$101,Bodování!$B$2:$B$101))</f>
        <v>0</v>
      </c>
      <c r="O32" s="36"/>
      <c r="P32" s="59">
        <f>IF(O32="",0,LOOKUP(O32,Bodování!$A$2:$A$101,Bodování!$B$2:$B$101))</f>
        <v>0</v>
      </c>
      <c r="Q32" s="33"/>
      <c r="R32" s="58">
        <f>IF(Q32="",0,LOOKUP(Q32,Bodování!$A$2:$A$101,Bodování!$B$2:$B$101))</f>
        <v>0</v>
      </c>
      <c r="S32" s="36"/>
      <c r="T32" s="59">
        <f>IF(S32="",0,LOOKUP(S32,Bodování!$A$2:$A$101,Bodování!$B$2:$B$101))</f>
        <v>0</v>
      </c>
      <c r="U32" s="33"/>
      <c r="V32" s="58">
        <f>IF(U32="",0,LOOKUP(U32,Bodování!$A$2:$A$101,Bodování!$B$2:$B$101))</f>
        <v>0</v>
      </c>
      <c r="W32" s="36"/>
      <c r="X32" s="59">
        <f>IF(W32="",0,LOOKUP(W32,Bodování!$A$2:$A$101,Bodování!$B$2:$B$101))</f>
        <v>0</v>
      </c>
      <c r="Y32" s="51">
        <f t="shared" si="29"/>
        <v>0</v>
      </c>
      <c r="Z32" s="51">
        <f>IF(Y32=0,0,LOOKUP(Y32,Bodování!$A$2:$A$101,Bodování!$B$2:$B$101))</f>
        <v>0</v>
      </c>
      <c r="AA32" s="51">
        <f t="shared" si="30"/>
        <v>0</v>
      </c>
      <c r="AB32" s="51">
        <f>IF(AA32=0,0,LOOKUP(AA32,Bodování!$A$2:$A$101,Bodování!$B$2:$B$101))</f>
        <v>0</v>
      </c>
      <c r="AC32" s="52">
        <f t="shared" si="31"/>
      </c>
      <c r="AD32" s="53">
        <f t="shared" si="32"/>
      </c>
      <c r="AE32" s="37"/>
      <c r="AF32" s="18"/>
      <c r="AG32" s="50">
        <f t="shared" si="33"/>
        <v>0</v>
      </c>
      <c r="AH32" s="50">
        <f t="shared" si="34"/>
        <v>0</v>
      </c>
      <c r="AI32" s="50">
        <f t="shared" si="35"/>
        <v>0</v>
      </c>
      <c r="AJ32" s="50">
        <f t="shared" si="36"/>
        <v>0</v>
      </c>
      <c r="AK32" s="50">
        <f t="shared" si="37"/>
        <v>0</v>
      </c>
      <c r="AL32" s="50">
        <f t="shared" si="38"/>
        <v>0</v>
      </c>
      <c r="AM32" s="50">
        <f t="shared" si="39"/>
        <v>0</v>
      </c>
      <c r="AN32" s="50">
        <f t="shared" si="40"/>
        <v>0</v>
      </c>
      <c r="AO32" s="50">
        <f t="shared" si="41"/>
        <v>0</v>
      </c>
      <c r="AP32" s="50">
        <f t="shared" si="42"/>
        <v>0</v>
      </c>
      <c r="AQ32" s="42">
        <f t="shared" si="43"/>
        <v>0</v>
      </c>
      <c r="AR32" s="42">
        <f t="shared" si="44"/>
        <v>10</v>
      </c>
      <c r="AS32" s="50">
        <f t="shared" si="45"/>
        <v>0</v>
      </c>
      <c r="AT32" s="50">
        <f t="shared" si="46"/>
        <v>0</v>
      </c>
      <c r="AU32" s="50">
        <f t="shared" si="47"/>
        <v>0</v>
      </c>
      <c r="AV32" s="50">
        <f t="shared" si="48"/>
        <v>0</v>
      </c>
      <c r="AW32" s="50">
        <f t="shared" si="49"/>
        <v>0</v>
      </c>
      <c r="AX32" s="50">
        <f t="shared" si="50"/>
        <v>0</v>
      </c>
      <c r="AY32" s="50">
        <f t="shared" si="51"/>
        <v>0</v>
      </c>
      <c r="AZ32" s="50">
        <f t="shared" si="52"/>
        <v>0</v>
      </c>
      <c r="BA32" s="50">
        <f t="shared" si="53"/>
        <v>0</v>
      </c>
      <c r="BB32" s="50">
        <f t="shared" si="54"/>
        <v>0</v>
      </c>
      <c r="BC32" s="42">
        <f t="shared" si="55"/>
        <v>0</v>
      </c>
      <c r="BD32" s="45">
        <f t="shared" si="56"/>
        <v>0</v>
      </c>
      <c r="BE32" s="60">
        <f t="shared" si="57"/>
        <v>0</v>
      </c>
      <c r="BF32" s="60"/>
    </row>
    <row r="33" spans="2:58" s="8" customFormat="1" ht="12.75">
      <c r="B33" s="14"/>
      <c r="C33" s="15"/>
      <c r="D33" s="14"/>
      <c r="E33" s="33"/>
      <c r="F33" s="58">
        <f>IF(E33="",0,LOOKUP(E33,Bodování!$A$2:$A$101,Bodování!$B$2:$B$101))</f>
        <v>0</v>
      </c>
      <c r="G33" s="36"/>
      <c r="H33" s="59">
        <f>IF(G33="",0,LOOKUP(G33,Bodování!$A$2:$A$101,Bodování!$B$2:$B$101))</f>
        <v>0</v>
      </c>
      <c r="I33" s="33"/>
      <c r="J33" s="58">
        <f>IF(I33="",0,LOOKUP(I33,Bodování!$A$2:$A$101,Bodování!$B$2:$B$101))</f>
        <v>0</v>
      </c>
      <c r="K33" s="36"/>
      <c r="L33" s="59">
        <f>IF(K33="",0,LOOKUP(K33,Bodování!$A$2:$A$101,Bodování!$B$2:$B$101))</f>
        <v>0</v>
      </c>
      <c r="M33" s="33"/>
      <c r="N33" s="58">
        <f>IF(M33="",0,LOOKUP(M33,Bodování!$A$2:$A$101,Bodování!$B$2:$B$101))</f>
        <v>0</v>
      </c>
      <c r="O33" s="36"/>
      <c r="P33" s="59">
        <f>IF(O33="",0,LOOKUP(O33,Bodování!$A$2:$A$101,Bodování!$B$2:$B$101))</f>
        <v>0</v>
      </c>
      <c r="Q33" s="33"/>
      <c r="R33" s="58">
        <f>IF(Q33="",0,LOOKUP(Q33,Bodování!$A$2:$A$101,Bodování!$B$2:$B$101))</f>
        <v>0</v>
      </c>
      <c r="S33" s="36"/>
      <c r="T33" s="59">
        <f>IF(S33="",0,LOOKUP(S33,Bodování!$A$2:$A$101,Bodování!$B$2:$B$101))</f>
        <v>0</v>
      </c>
      <c r="U33" s="33"/>
      <c r="V33" s="58">
        <f>IF(U33="",0,LOOKUP(U33,Bodování!$A$2:$A$101,Bodování!$B$2:$B$101))</f>
        <v>0</v>
      </c>
      <c r="W33" s="36"/>
      <c r="X33" s="59">
        <f>IF(W33="",0,LOOKUP(W33,Bodování!$A$2:$A$101,Bodování!$B$2:$B$101))</f>
        <v>0</v>
      </c>
      <c r="Y33" s="51">
        <f t="shared" si="29"/>
        <v>0</v>
      </c>
      <c r="Z33" s="51">
        <f>IF(Y33=0,0,LOOKUP(Y33,Bodování!$A$2:$A$101,Bodování!$B$2:$B$101))</f>
        <v>0</v>
      </c>
      <c r="AA33" s="51">
        <f t="shared" si="30"/>
        <v>0</v>
      </c>
      <c r="AB33" s="51">
        <f>IF(AA33=0,0,LOOKUP(AA33,Bodování!$A$2:$A$101,Bodování!$B$2:$B$101))</f>
        <v>0</v>
      </c>
      <c r="AC33" s="52">
        <f t="shared" si="31"/>
      </c>
      <c r="AD33" s="53">
        <f t="shared" si="32"/>
      </c>
      <c r="AE33" s="37"/>
      <c r="AF33" s="18"/>
      <c r="AG33" s="50">
        <f t="shared" si="33"/>
        <v>0</v>
      </c>
      <c r="AH33" s="50">
        <f t="shared" si="34"/>
        <v>0</v>
      </c>
      <c r="AI33" s="50">
        <f t="shared" si="35"/>
        <v>0</v>
      </c>
      <c r="AJ33" s="50">
        <f t="shared" si="36"/>
        <v>0</v>
      </c>
      <c r="AK33" s="50">
        <f t="shared" si="37"/>
        <v>0</v>
      </c>
      <c r="AL33" s="50">
        <f t="shared" si="38"/>
        <v>0</v>
      </c>
      <c r="AM33" s="50">
        <f t="shared" si="39"/>
        <v>0</v>
      </c>
      <c r="AN33" s="50">
        <f t="shared" si="40"/>
        <v>0</v>
      </c>
      <c r="AO33" s="50">
        <f t="shared" si="41"/>
        <v>0</v>
      </c>
      <c r="AP33" s="50">
        <f t="shared" si="42"/>
        <v>0</v>
      </c>
      <c r="AQ33" s="42">
        <f t="shared" si="43"/>
        <v>0</v>
      </c>
      <c r="AR33" s="42">
        <f t="shared" si="44"/>
        <v>10</v>
      </c>
      <c r="AS33" s="50">
        <f t="shared" si="45"/>
        <v>0</v>
      </c>
      <c r="AT33" s="50">
        <f t="shared" si="46"/>
        <v>0</v>
      </c>
      <c r="AU33" s="50">
        <f t="shared" si="47"/>
        <v>0</v>
      </c>
      <c r="AV33" s="50">
        <f t="shared" si="48"/>
        <v>0</v>
      </c>
      <c r="AW33" s="50">
        <f t="shared" si="49"/>
        <v>0</v>
      </c>
      <c r="AX33" s="50">
        <f t="shared" si="50"/>
        <v>0</v>
      </c>
      <c r="AY33" s="50">
        <f t="shared" si="51"/>
        <v>0</v>
      </c>
      <c r="AZ33" s="50">
        <f t="shared" si="52"/>
        <v>0</v>
      </c>
      <c r="BA33" s="50">
        <f t="shared" si="53"/>
        <v>0</v>
      </c>
      <c r="BB33" s="50">
        <f t="shared" si="54"/>
        <v>0</v>
      </c>
      <c r="BC33" s="42">
        <f t="shared" si="55"/>
        <v>0</v>
      </c>
      <c r="BD33" s="45">
        <f t="shared" si="56"/>
        <v>0</v>
      </c>
      <c r="BE33" s="60">
        <f t="shared" si="57"/>
        <v>0</v>
      </c>
      <c r="BF33" s="60"/>
    </row>
    <row r="34" spans="2:58" s="8" customFormat="1" ht="12.75">
      <c r="B34" s="14"/>
      <c r="C34" s="15"/>
      <c r="D34" s="14"/>
      <c r="E34" s="33"/>
      <c r="F34" s="58">
        <f>IF(E34="",0,LOOKUP(E34,Bodování!$A$2:$A$101,Bodování!$B$2:$B$101))</f>
        <v>0</v>
      </c>
      <c r="G34" s="36"/>
      <c r="H34" s="59">
        <f>IF(G34="",0,LOOKUP(G34,Bodování!$A$2:$A$101,Bodování!$B$2:$B$101))</f>
        <v>0</v>
      </c>
      <c r="I34" s="33"/>
      <c r="J34" s="58">
        <f>IF(I34="",0,LOOKUP(I34,Bodování!$A$2:$A$101,Bodování!$B$2:$B$101))</f>
        <v>0</v>
      </c>
      <c r="K34" s="36"/>
      <c r="L34" s="59">
        <f>IF(K34="",0,LOOKUP(K34,Bodování!$A$2:$A$101,Bodování!$B$2:$B$101))</f>
        <v>0</v>
      </c>
      <c r="M34" s="33"/>
      <c r="N34" s="58">
        <f>IF(M34="",0,LOOKUP(M34,Bodování!$A$2:$A$101,Bodování!$B$2:$B$101))</f>
        <v>0</v>
      </c>
      <c r="O34" s="36"/>
      <c r="P34" s="59">
        <f>IF(O34="",0,LOOKUP(O34,Bodování!$A$2:$A$101,Bodování!$B$2:$B$101))</f>
        <v>0</v>
      </c>
      <c r="Q34" s="33"/>
      <c r="R34" s="58">
        <f>IF(Q34="",0,LOOKUP(Q34,Bodování!$A$2:$A$101,Bodování!$B$2:$B$101))</f>
        <v>0</v>
      </c>
      <c r="S34" s="36"/>
      <c r="T34" s="59">
        <f>IF(S34="",0,LOOKUP(S34,Bodování!$A$2:$A$101,Bodování!$B$2:$B$101))</f>
        <v>0</v>
      </c>
      <c r="U34" s="33"/>
      <c r="V34" s="58">
        <f>IF(U34="",0,LOOKUP(U34,Bodování!$A$2:$A$101,Bodování!$B$2:$B$101))</f>
        <v>0</v>
      </c>
      <c r="W34" s="36"/>
      <c r="X34" s="59">
        <f>IF(W34="",0,LOOKUP(W34,Bodování!$A$2:$A$101,Bodování!$B$2:$B$101))</f>
        <v>0</v>
      </c>
      <c r="Y34" s="51">
        <f t="shared" si="29"/>
        <v>0</v>
      </c>
      <c r="Z34" s="51">
        <f>IF(Y34=0,0,LOOKUP(Y34,Bodování!$A$2:$A$101,Bodování!$B$2:$B$101))</f>
        <v>0</v>
      </c>
      <c r="AA34" s="51">
        <f t="shared" si="30"/>
        <v>0</v>
      </c>
      <c r="AB34" s="51">
        <f>IF(AA34=0,0,LOOKUP(AA34,Bodování!$A$2:$A$101,Bodování!$B$2:$B$101))</f>
        <v>0</v>
      </c>
      <c r="AC34" s="52">
        <f t="shared" si="31"/>
      </c>
      <c r="AD34" s="53">
        <f t="shared" si="32"/>
      </c>
      <c r="AE34" s="37"/>
      <c r="AF34" s="18"/>
      <c r="AG34" s="50">
        <f t="shared" si="33"/>
        <v>0</v>
      </c>
      <c r="AH34" s="50">
        <f t="shared" si="34"/>
        <v>0</v>
      </c>
      <c r="AI34" s="50">
        <f t="shared" si="35"/>
        <v>0</v>
      </c>
      <c r="AJ34" s="50">
        <f t="shared" si="36"/>
        <v>0</v>
      </c>
      <c r="AK34" s="50">
        <f t="shared" si="37"/>
        <v>0</v>
      </c>
      <c r="AL34" s="50">
        <f t="shared" si="38"/>
        <v>0</v>
      </c>
      <c r="AM34" s="50">
        <f t="shared" si="39"/>
        <v>0</v>
      </c>
      <c r="AN34" s="50">
        <f t="shared" si="40"/>
        <v>0</v>
      </c>
      <c r="AO34" s="50">
        <f t="shared" si="41"/>
        <v>0</v>
      </c>
      <c r="AP34" s="50">
        <f t="shared" si="42"/>
        <v>0</v>
      </c>
      <c r="AQ34" s="42">
        <f t="shared" si="43"/>
        <v>0</v>
      </c>
      <c r="AR34" s="42">
        <f t="shared" si="44"/>
        <v>10</v>
      </c>
      <c r="AS34" s="50">
        <f t="shared" si="45"/>
        <v>0</v>
      </c>
      <c r="AT34" s="50">
        <f t="shared" si="46"/>
        <v>0</v>
      </c>
      <c r="AU34" s="50">
        <f t="shared" si="47"/>
        <v>0</v>
      </c>
      <c r="AV34" s="50">
        <f t="shared" si="48"/>
        <v>0</v>
      </c>
      <c r="AW34" s="50">
        <f t="shared" si="49"/>
        <v>0</v>
      </c>
      <c r="AX34" s="50">
        <f t="shared" si="50"/>
        <v>0</v>
      </c>
      <c r="AY34" s="50">
        <f t="shared" si="51"/>
        <v>0</v>
      </c>
      <c r="AZ34" s="50">
        <f t="shared" si="52"/>
        <v>0</v>
      </c>
      <c r="BA34" s="50">
        <f t="shared" si="53"/>
        <v>0</v>
      </c>
      <c r="BB34" s="50">
        <f t="shared" si="54"/>
        <v>0</v>
      </c>
      <c r="BC34" s="42">
        <f t="shared" si="55"/>
        <v>0</v>
      </c>
      <c r="BD34" s="45">
        <f t="shared" si="56"/>
        <v>0</v>
      </c>
      <c r="BE34" s="60">
        <f t="shared" si="57"/>
        <v>0</v>
      </c>
      <c r="BF34" s="60"/>
    </row>
    <row r="35" spans="2:58" s="8" customFormat="1" ht="12.75">
      <c r="B35" s="14"/>
      <c r="C35" s="15"/>
      <c r="D35" s="14"/>
      <c r="E35" s="33"/>
      <c r="F35" s="58">
        <f>IF(E35="",0,LOOKUP(E35,Bodování!$A$2:$A$101,Bodování!$B$2:$B$101))</f>
        <v>0</v>
      </c>
      <c r="G35" s="36"/>
      <c r="H35" s="59">
        <f>IF(G35="",0,LOOKUP(G35,Bodování!$A$2:$A$101,Bodování!$B$2:$B$101))</f>
        <v>0</v>
      </c>
      <c r="I35" s="33"/>
      <c r="J35" s="58">
        <f>IF(I35="",0,LOOKUP(I35,Bodování!$A$2:$A$101,Bodování!$B$2:$B$101))</f>
        <v>0</v>
      </c>
      <c r="K35" s="36"/>
      <c r="L35" s="59">
        <f>IF(K35="",0,LOOKUP(K35,Bodování!$A$2:$A$101,Bodování!$B$2:$B$101))</f>
        <v>0</v>
      </c>
      <c r="M35" s="33"/>
      <c r="N35" s="58">
        <f>IF(M35="",0,LOOKUP(M35,Bodování!$A$2:$A$101,Bodování!$B$2:$B$101))</f>
        <v>0</v>
      </c>
      <c r="O35" s="36"/>
      <c r="P35" s="59">
        <f>IF(O35="",0,LOOKUP(O35,Bodování!$A$2:$A$101,Bodování!$B$2:$B$101))</f>
        <v>0</v>
      </c>
      <c r="Q35" s="33"/>
      <c r="R35" s="58">
        <f>IF(Q35="",0,LOOKUP(Q35,Bodování!$A$2:$A$101,Bodování!$B$2:$B$101))</f>
        <v>0</v>
      </c>
      <c r="S35" s="36"/>
      <c r="T35" s="59">
        <f>IF(S35="",0,LOOKUP(S35,Bodování!$A$2:$A$101,Bodování!$B$2:$B$101))</f>
        <v>0</v>
      </c>
      <c r="U35" s="33"/>
      <c r="V35" s="58">
        <f>IF(U35="",0,LOOKUP(U35,Bodování!$A$2:$A$101,Bodování!$B$2:$B$101))</f>
        <v>0</v>
      </c>
      <c r="W35" s="36"/>
      <c r="X35" s="59">
        <f>IF(W35="",0,LOOKUP(W35,Bodování!$A$2:$A$101,Bodování!$B$2:$B$101))</f>
        <v>0</v>
      </c>
      <c r="Y35" s="51">
        <f t="shared" si="29"/>
        <v>0</v>
      </c>
      <c r="Z35" s="51">
        <f>IF(Y35=0,0,LOOKUP(Y35,Bodování!$A$2:$A$101,Bodování!$B$2:$B$101))</f>
        <v>0</v>
      </c>
      <c r="AA35" s="51">
        <f t="shared" si="30"/>
        <v>0</v>
      </c>
      <c r="AB35" s="51">
        <f>IF(AA35=0,0,LOOKUP(AA35,Bodování!$A$2:$A$101,Bodování!$B$2:$B$101))</f>
        <v>0</v>
      </c>
      <c r="AC35" s="52">
        <f t="shared" si="31"/>
      </c>
      <c r="AD35" s="53">
        <f t="shared" si="32"/>
      </c>
      <c r="AE35" s="37"/>
      <c r="AF35" s="18"/>
      <c r="AG35" s="50">
        <f t="shared" si="33"/>
        <v>0</v>
      </c>
      <c r="AH35" s="50">
        <f t="shared" si="34"/>
        <v>0</v>
      </c>
      <c r="AI35" s="50">
        <f t="shared" si="35"/>
        <v>0</v>
      </c>
      <c r="AJ35" s="50">
        <f t="shared" si="36"/>
        <v>0</v>
      </c>
      <c r="AK35" s="50">
        <f t="shared" si="37"/>
        <v>0</v>
      </c>
      <c r="AL35" s="50">
        <f t="shared" si="38"/>
        <v>0</v>
      </c>
      <c r="AM35" s="50">
        <f t="shared" si="39"/>
        <v>0</v>
      </c>
      <c r="AN35" s="50">
        <f t="shared" si="40"/>
        <v>0</v>
      </c>
      <c r="AO35" s="50">
        <f t="shared" si="41"/>
        <v>0</v>
      </c>
      <c r="AP35" s="50">
        <f t="shared" si="42"/>
        <v>0</v>
      </c>
      <c r="AQ35" s="42">
        <f t="shared" si="43"/>
        <v>0</v>
      </c>
      <c r="AR35" s="42">
        <f t="shared" si="44"/>
        <v>10</v>
      </c>
      <c r="AS35" s="50">
        <f t="shared" si="45"/>
        <v>0</v>
      </c>
      <c r="AT35" s="50">
        <f t="shared" si="46"/>
        <v>0</v>
      </c>
      <c r="AU35" s="50">
        <f t="shared" si="47"/>
        <v>0</v>
      </c>
      <c r="AV35" s="50">
        <f t="shared" si="48"/>
        <v>0</v>
      </c>
      <c r="AW35" s="50">
        <f t="shared" si="49"/>
        <v>0</v>
      </c>
      <c r="AX35" s="50">
        <f t="shared" si="50"/>
        <v>0</v>
      </c>
      <c r="AY35" s="50">
        <f t="shared" si="51"/>
        <v>0</v>
      </c>
      <c r="AZ35" s="50">
        <f t="shared" si="52"/>
        <v>0</v>
      </c>
      <c r="BA35" s="50">
        <f t="shared" si="53"/>
        <v>0</v>
      </c>
      <c r="BB35" s="50">
        <f t="shared" si="54"/>
        <v>0</v>
      </c>
      <c r="BC35" s="42">
        <f t="shared" si="55"/>
        <v>0</v>
      </c>
      <c r="BD35" s="45">
        <f t="shared" si="56"/>
        <v>0</v>
      </c>
      <c r="BE35" s="60">
        <f t="shared" si="57"/>
        <v>0</v>
      </c>
      <c r="BF35" s="60"/>
    </row>
    <row r="36" spans="2:58" s="8" customFormat="1" ht="12.75">
      <c r="B36" s="14"/>
      <c r="C36" s="15"/>
      <c r="D36" s="14"/>
      <c r="E36" s="33"/>
      <c r="F36" s="58">
        <f>IF(E36="",0,LOOKUP(E36,Bodování!$A$2:$A$101,Bodování!$B$2:$B$101))</f>
        <v>0</v>
      </c>
      <c r="G36" s="36"/>
      <c r="H36" s="59">
        <f>IF(G36="",0,LOOKUP(G36,Bodování!$A$2:$A$101,Bodování!$B$2:$B$101))</f>
        <v>0</v>
      </c>
      <c r="I36" s="33"/>
      <c r="J36" s="58">
        <f>IF(I36="",0,LOOKUP(I36,Bodování!$A$2:$A$101,Bodování!$B$2:$B$101))</f>
        <v>0</v>
      </c>
      <c r="K36" s="36"/>
      <c r="L36" s="59">
        <f>IF(K36="",0,LOOKUP(K36,Bodování!$A$2:$A$101,Bodování!$B$2:$B$101))</f>
        <v>0</v>
      </c>
      <c r="M36" s="33"/>
      <c r="N36" s="58">
        <f>IF(M36="",0,LOOKUP(M36,Bodování!$A$2:$A$101,Bodování!$B$2:$B$101))</f>
        <v>0</v>
      </c>
      <c r="O36" s="36"/>
      <c r="P36" s="59">
        <f>IF(O36="",0,LOOKUP(O36,Bodování!$A$2:$A$101,Bodování!$B$2:$B$101))</f>
        <v>0</v>
      </c>
      <c r="Q36" s="33"/>
      <c r="R36" s="58">
        <f>IF(Q36="",0,LOOKUP(Q36,Bodování!$A$2:$A$101,Bodování!$B$2:$B$101))</f>
        <v>0</v>
      </c>
      <c r="S36" s="36"/>
      <c r="T36" s="59">
        <f>IF(S36="",0,LOOKUP(S36,Bodování!$A$2:$A$101,Bodování!$B$2:$B$101))</f>
        <v>0</v>
      </c>
      <c r="U36" s="33"/>
      <c r="V36" s="58">
        <f>IF(U36="",0,LOOKUP(U36,Bodování!$A$2:$A$101,Bodování!$B$2:$B$101))</f>
        <v>0</v>
      </c>
      <c r="W36" s="36"/>
      <c r="X36" s="59">
        <f>IF(W36="",0,LOOKUP(W36,Bodování!$A$2:$A$101,Bodování!$B$2:$B$101))</f>
        <v>0</v>
      </c>
      <c r="Y36" s="51">
        <f t="shared" si="29"/>
        <v>0</v>
      </c>
      <c r="Z36" s="51">
        <f>IF(Y36=0,0,LOOKUP(Y36,Bodování!$A$2:$A$101,Bodování!$B$2:$B$101))</f>
        <v>0</v>
      </c>
      <c r="AA36" s="51">
        <f t="shared" si="30"/>
        <v>0</v>
      </c>
      <c r="AB36" s="51">
        <f>IF(AA36=0,0,LOOKUP(AA36,Bodování!$A$2:$A$101,Bodování!$B$2:$B$101))</f>
        <v>0</v>
      </c>
      <c r="AC36" s="52">
        <f t="shared" si="31"/>
      </c>
      <c r="AD36" s="53">
        <f t="shared" si="32"/>
      </c>
      <c r="AE36" s="37"/>
      <c r="AF36" s="18"/>
      <c r="AG36" s="50">
        <f t="shared" si="33"/>
        <v>0</v>
      </c>
      <c r="AH36" s="50">
        <f t="shared" si="34"/>
        <v>0</v>
      </c>
      <c r="AI36" s="50">
        <f t="shared" si="35"/>
        <v>0</v>
      </c>
      <c r="AJ36" s="50">
        <f t="shared" si="36"/>
        <v>0</v>
      </c>
      <c r="AK36" s="50">
        <f t="shared" si="37"/>
        <v>0</v>
      </c>
      <c r="AL36" s="50">
        <f t="shared" si="38"/>
        <v>0</v>
      </c>
      <c r="AM36" s="50">
        <f t="shared" si="39"/>
        <v>0</v>
      </c>
      <c r="AN36" s="50">
        <f t="shared" si="40"/>
        <v>0</v>
      </c>
      <c r="AO36" s="50">
        <f t="shared" si="41"/>
        <v>0</v>
      </c>
      <c r="AP36" s="50">
        <f t="shared" si="42"/>
        <v>0</v>
      </c>
      <c r="AQ36" s="42">
        <f t="shared" si="43"/>
        <v>0</v>
      </c>
      <c r="AR36" s="42">
        <f t="shared" si="44"/>
        <v>10</v>
      </c>
      <c r="AS36" s="50">
        <f t="shared" si="45"/>
        <v>0</v>
      </c>
      <c r="AT36" s="50">
        <f t="shared" si="46"/>
        <v>0</v>
      </c>
      <c r="AU36" s="50">
        <f t="shared" si="47"/>
        <v>0</v>
      </c>
      <c r="AV36" s="50">
        <f t="shared" si="48"/>
        <v>0</v>
      </c>
      <c r="AW36" s="50">
        <f t="shared" si="49"/>
        <v>0</v>
      </c>
      <c r="AX36" s="50">
        <f t="shared" si="50"/>
        <v>0</v>
      </c>
      <c r="AY36" s="50">
        <f t="shared" si="51"/>
        <v>0</v>
      </c>
      <c r="AZ36" s="50">
        <f t="shared" si="52"/>
        <v>0</v>
      </c>
      <c r="BA36" s="50">
        <f t="shared" si="53"/>
        <v>0</v>
      </c>
      <c r="BB36" s="50">
        <f t="shared" si="54"/>
        <v>0</v>
      </c>
      <c r="BC36" s="42">
        <f t="shared" si="55"/>
        <v>0</v>
      </c>
      <c r="BD36" s="45">
        <f t="shared" si="56"/>
        <v>0</v>
      </c>
      <c r="BE36" s="60">
        <f t="shared" si="57"/>
        <v>0</v>
      </c>
      <c r="BF36" s="60"/>
    </row>
    <row r="37" spans="2:58" s="8" customFormat="1" ht="12.75">
      <c r="B37" s="14"/>
      <c r="C37" s="15"/>
      <c r="D37" s="14"/>
      <c r="E37" s="33"/>
      <c r="F37" s="58">
        <f>IF(E37="",0,LOOKUP(E37,Bodování!$A$2:$A$101,Bodování!$B$2:$B$101))</f>
        <v>0</v>
      </c>
      <c r="G37" s="36"/>
      <c r="H37" s="59">
        <f>IF(G37="",0,LOOKUP(G37,Bodování!$A$2:$A$101,Bodování!$B$2:$B$101))</f>
        <v>0</v>
      </c>
      <c r="I37" s="33"/>
      <c r="J37" s="58">
        <f>IF(I37="",0,LOOKUP(I37,Bodování!$A$2:$A$101,Bodování!$B$2:$B$101))</f>
        <v>0</v>
      </c>
      <c r="K37" s="36"/>
      <c r="L37" s="59">
        <f>IF(K37="",0,LOOKUP(K37,Bodování!$A$2:$A$101,Bodování!$B$2:$B$101))</f>
        <v>0</v>
      </c>
      <c r="M37" s="33"/>
      <c r="N37" s="58">
        <f>IF(M37="",0,LOOKUP(M37,Bodování!$A$2:$A$101,Bodování!$B$2:$B$101))</f>
        <v>0</v>
      </c>
      <c r="O37" s="36"/>
      <c r="P37" s="59">
        <f>IF(O37="",0,LOOKUP(O37,Bodování!$A$2:$A$101,Bodování!$B$2:$B$101))</f>
        <v>0</v>
      </c>
      <c r="Q37" s="33"/>
      <c r="R37" s="58">
        <f>IF(Q37="",0,LOOKUP(Q37,Bodování!$A$2:$A$101,Bodování!$B$2:$B$101))</f>
        <v>0</v>
      </c>
      <c r="S37" s="36"/>
      <c r="T37" s="59">
        <f>IF(S37="",0,LOOKUP(S37,Bodování!$A$2:$A$101,Bodování!$B$2:$B$101))</f>
        <v>0</v>
      </c>
      <c r="U37" s="33"/>
      <c r="V37" s="58">
        <f>IF(U37="",0,LOOKUP(U37,Bodování!$A$2:$A$101,Bodování!$B$2:$B$101))</f>
        <v>0</v>
      </c>
      <c r="W37" s="36"/>
      <c r="X37" s="59">
        <f>IF(W37="",0,LOOKUP(W37,Bodování!$A$2:$A$101,Bodování!$B$2:$B$101))</f>
        <v>0</v>
      </c>
      <c r="Y37" s="51">
        <f t="shared" si="29"/>
        <v>0</v>
      </c>
      <c r="Z37" s="51">
        <f>IF(Y37=0,0,LOOKUP(Y37,Bodování!$A$2:$A$101,Bodování!$B$2:$B$101))</f>
        <v>0</v>
      </c>
      <c r="AA37" s="51">
        <f t="shared" si="30"/>
        <v>0</v>
      </c>
      <c r="AB37" s="51">
        <f>IF(AA37=0,0,LOOKUP(AA37,Bodování!$A$2:$A$101,Bodování!$B$2:$B$101))</f>
        <v>0</v>
      </c>
      <c r="AC37" s="52">
        <f t="shared" si="31"/>
      </c>
      <c r="AD37" s="53">
        <f t="shared" si="32"/>
      </c>
      <c r="AE37" s="37"/>
      <c r="AF37" s="18"/>
      <c r="AG37" s="50">
        <f t="shared" si="33"/>
        <v>0</v>
      </c>
      <c r="AH37" s="50">
        <f t="shared" si="34"/>
        <v>0</v>
      </c>
      <c r="AI37" s="50">
        <f t="shared" si="35"/>
        <v>0</v>
      </c>
      <c r="AJ37" s="50">
        <f t="shared" si="36"/>
        <v>0</v>
      </c>
      <c r="AK37" s="50">
        <f t="shared" si="37"/>
        <v>0</v>
      </c>
      <c r="AL37" s="50">
        <f t="shared" si="38"/>
        <v>0</v>
      </c>
      <c r="AM37" s="50">
        <f t="shared" si="39"/>
        <v>0</v>
      </c>
      <c r="AN37" s="50">
        <f t="shared" si="40"/>
        <v>0</v>
      </c>
      <c r="AO37" s="50">
        <f t="shared" si="41"/>
        <v>0</v>
      </c>
      <c r="AP37" s="50">
        <f t="shared" si="42"/>
        <v>0</v>
      </c>
      <c r="AQ37" s="42">
        <f t="shared" si="43"/>
        <v>0</v>
      </c>
      <c r="AR37" s="42">
        <f t="shared" si="44"/>
        <v>10</v>
      </c>
      <c r="AS37" s="50">
        <f t="shared" si="45"/>
        <v>0</v>
      </c>
      <c r="AT37" s="50">
        <f t="shared" si="46"/>
        <v>0</v>
      </c>
      <c r="AU37" s="50">
        <f t="shared" si="47"/>
        <v>0</v>
      </c>
      <c r="AV37" s="50">
        <f t="shared" si="48"/>
        <v>0</v>
      </c>
      <c r="AW37" s="50">
        <f t="shared" si="49"/>
        <v>0</v>
      </c>
      <c r="AX37" s="50">
        <f t="shared" si="50"/>
        <v>0</v>
      </c>
      <c r="AY37" s="50">
        <f t="shared" si="51"/>
        <v>0</v>
      </c>
      <c r="AZ37" s="50">
        <f t="shared" si="52"/>
        <v>0</v>
      </c>
      <c r="BA37" s="50">
        <f t="shared" si="53"/>
        <v>0</v>
      </c>
      <c r="BB37" s="50">
        <f t="shared" si="54"/>
        <v>0</v>
      </c>
      <c r="BC37" s="42">
        <f t="shared" si="55"/>
        <v>0</v>
      </c>
      <c r="BD37" s="45">
        <f t="shared" si="56"/>
        <v>0</v>
      </c>
      <c r="BE37" s="60">
        <f t="shared" si="57"/>
        <v>0</v>
      </c>
      <c r="BF37" s="60"/>
    </row>
    <row r="38" spans="2:58" s="8" customFormat="1" ht="12.75">
      <c r="B38" s="14"/>
      <c r="C38" s="15"/>
      <c r="D38" s="14"/>
      <c r="E38" s="33"/>
      <c r="F38" s="58">
        <f>IF(E38="",0,LOOKUP(E38,Bodování!$A$2:$A$101,Bodování!$B$2:$B$101))</f>
        <v>0</v>
      </c>
      <c r="G38" s="36"/>
      <c r="H38" s="59">
        <f>IF(G38="",0,LOOKUP(G38,Bodování!$A$2:$A$101,Bodování!$B$2:$B$101))</f>
        <v>0</v>
      </c>
      <c r="I38" s="33"/>
      <c r="J38" s="58">
        <f>IF(I38="",0,LOOKUP(I38,Bodování!$A$2:$A$101,Bodování!$B$2:$B$101))</f>
        <v>0</v>
      </c>
      <c r="K38" s="36"/>
      <c r="L38" s="59">
        <f>IF(K38="",0,LOOKUP(K38,Bodování!$A$2:$A$101,Bodování!$B$2:$B$101))</f>
        <v>0</v>
      </c>
      <c r="M38" s="33"/>
      <c r="N38" s="58">
        <f>IF(M38="",0,LOOKUP(M38,Bodování!$A$2:$A$101,Bodování!$B$2:$B$101))</f>
        <v>0</v>
      </c>
      <c r="O38" s="36"/>
      <c r="P38" s="59">
        <f>IF(O38="",0,LOOKUP(O38,Bodování!$A$2:$A$101,Bodování!$B$2:$B$101))</f>
        <v>0</v>
      </c>
      <c r="Q38" s="33"/>
      <c r="R38" s="58">
        <f>IF(Q38="",0,LOOKUP(Q38,Bodování!$A$2:$A$101,Bodování!$B$2:$B$101))</f>
        <v>0</v>
      </c>
      <c r="S38" s="36"/>
      <c r="T38" s="59">
        <f>IF(S38="",0,LOOKUP(S38,Bodování!$A$2:$A$101,Bodování!$B$2:$B$101))</f>
        <v>0</v>
      </c>
      <c r="U38" s="33"/>
      <c r="V38" s="58">
        <f>IF(U38="",0,LOOKUP(U38,Bodování!$A$2:$A$101,Bodování!$B$2:$B$101))</f>
        <v>0</v>
      </c>
      <c r="W38" s="36"/>
      <c r="X38" s="59">
        <f>IF(W38="",0,LOOKUP(W38,Bodování!$A$2:$A$101,Bodování!$B$2:$B$101))</f>
        <v>0</v>
      </c>
      <c r="Y38" s="51">
        <f t="shared" si="29"/>
        <v>0</v>
      </c>
      <c r="Z38" s="51">
        <f>IF(Y38=0,0,LOOKUP(Y38,Bodování!$A$2:$A$101,Bodování!$B$2:$B$101))</f>
        <v>0</v>
      </c>
      <c r="AA38" s="51">
        <f t="shared" si="30"/>
        <v>0</v>
      </c>
      <c r="AB38" s="51">
        <f>IF(AA38=0,0,LOOKUP(AA38,Bodování!$A$2:$A$101,Bodování!$B$2:$B$101))</f>
        <v>0</v>
      </c>
      <c r="AC38" s="52">
        <f t="shared" si="31"/>
      </c>
      <c r="AD38" s="53">
        <f t="shared" si="32"/>
      </c>
      <c r="AE38" s="37"/>
      <c r="AF38" s="18"/>
      <c r="AG38" s="50">
        <f t="shared" si="33"/>
        <v>0</v>
      </c>
      <c r="AH38" s="50">
        <f t="shared" si="34"/>
        <v>0</v>
      </c>
      <c r="AI38" s="50">
        <f t="shared" si="35"/>
        <v>0</v>
      </c>
      <c r="AJ38" s="50">
        <f t="shared" si="36"/>
        <v>0</v>
      </c>
      <c r="AK38" s="50">
        <f t="shared" si="37"/>
        <v>0</v>
      </c>
      <c r="AL38" s="50">
        <f t="shared" si="38"/>
        <v>0</v>
      </c>
      <c r="AM38" s="50">
        <f t="shared" si="39"/>
        <v>0</v>
      </c>
      <c r="AN38" s="50">
        <f t="shared" si="40"/>
        <v>0</v>
      </c>
      <c r="AO38" s="50">
        <f t="shared" si="41"/>
        <v>0</v>
      </c>
      <c r="AP38" s="50">
        <f t="shared" si="42"/>
        <v>0</v>
      </c>
      <c r="AQ38" s="42">
        <f t="shared" si="43"/>
        <v>0</v>
      </c>
      <c r="AR38" s="42">
        <f t="shared" si="44"/>
        <v>10</v>
      </c>
      <c r="AS38" s="50">
        <f t="shared" si="45"/>
        <v>0</v>
      </c>
      <c r="AT38" s="50">
        <f t="shared" si="46"/>
        <v>0</v>
      </c>
      <c r="AU38" s="50">
        <f t="shared" si="47"/>
        <v>0</v>
      </c>
      <c r="AV38" s="50">
        <f t="shared" si="48"/>
        <v>0</v>
      </c>
      <c r="AW38" s="50">
        <f t="shared" si="49"/>
        <v>0</v>
      </c>
      <c r="AX38" s="50">
        <f t="shared" si="50"/>
        <v>0</v>
      </c>
      <c r="AY38" s="50">
        <f t="shared" si="51"/>
        <v>0</v>
      </c>
      <c r="AZ38" s="50">
        <f t="shared" si="52"/>
        <v>0</v>
      </c>
      <c r="BA38" s="50">
        <f t="shared" si="53"/>
        <v>0</v>
      </c>
      <c r="BB38" s="50">
        <f t="shared" si="54"/>
        <v>0</v>
      </c>
      <c r="BC38" s="42">
        <f t="shared" si="55"/>
        <v>0</v>
      </c>
      <c r="BD38" s="45">
        <f t="shared" si="56"/>
        <v>0</v>
      </c>
      <c r="BE38" s="60">
        <f t="shared" si="57"/>
        <v>0</v>
      </c>
      <c r="BF38" s="60"/>
    </row>
    <row r="39" spans="2:58" s="8" customFormat="1" ht="12.75">
      <c r="B39" s="14"/>
      <c r="C39" s="15"/>
      <c r="D39" s="14"/>
      <c r="E39" s="33"/>
      <c r="F39" s="58">
        <f>IF(E39="",0,LOOKUP(E39,Bodování!$A$2:$A$101,Bodování!$B$2:$B$101))</f>
        <v>0</v>
      </c>
      <c r="G39" s="36"/>
      <c r="H39" s="59">
        <f>IF(G39="",0,LOOKUP(G39,Bodování!$A$2:$A$101,Bodování!$B$2:$B$101))</f>
        <v>0</v>
      </c>
      <c r="I39" s="33"/>
      <c r="J39" s="58">
        <f>IF(I39="",0,LOOKUP(I39,Bodování!$A$2:$A$101,Bodování!$B$2:$B$101))</f>
        <v>0</v>
      </c>
      <c r="K39" s="36"/>
      <c r="L39" s="59">
        <f>IF(K39="",0,LOOKUP(K39,Bodování!$A$2:$A$101,Bodování!$B$2:$B$101))</f>
        <v>0</v>
      </c>
      <c r="M39" s="33"/>
      <c r="N39" s="58">
        <f>IF(M39="",0,LOOKUP(M39,Bodování!$A$2:$A$101,Bodování!$B$2:$B$101))</f>
        <v>0</v>
      </c>
      <c r="O39" s="36"/>
      <c r="P39" s="59">
        <f>IF(O39="",0,LOOKUP(O39,Bodování!$A$2:$A$101,Bodování!$B$2:$B$101))</f>
        <v>0</v>
      </c>
      <c r="Q39" s="33"/>
      <c r="R39" s="58">
        <f>IF(Q39="",0,LOOKUP(Q39,Bodování!$A$2:$A$101,Bodování!$B$2:$B$101))</f>
        <v>0</v>
      </c>
      <c r="S39" s="36"/>
      <c r="T39" s="59">
        <f>IF(S39="",0,LOOKUP(S39,Bodování!$A$2:$A$101,Bodování!$B$2:$B$101))</f>
        <v>0</v>
      </c>
      <c r="U39" s="33"/>
      <c r="V39" s="58">
        <f>IF(U39="",0,LOOKUP(U39,Bodování!$A$2:$A$101,Bodování!$B$2:$B$101))</f>
        <v>0</v>
      </c>
      <c r="W39" s="36"/>
      <c r="X39" s="59">
        <f>IF(W39="",0,LOOKUP(W39,Bodování!$A$2:$A$101,Bodování!$B$2:$B$101))</f>
        <v>0</v>
      </c>
      <c r="Y39" s="51">
        <f t="shared" si="29"/>
        <v>0</v>
      </c>
      <c r="Z39" s="51">
        <f>IF(Y39=0,0,LOOKUP(Y39,Bodování!$A$2:$A$101,Bodování!$B$2:$B$101))</f>
        <v>0</v>
      </c>
      <c r="AA39" s="51">
        <f t="shared" si="30"/>
        <v>0</v>
      </c>
      <c r="AB39" s="51">
        <f>IF(AA39=0,0,LOOKUP(AA39,Bodování!$A$2:$A$101,Bodování!$B$2:$B$101))</f>
        <v>0</v>
      </c>
      <c r="AC39" s="52">
        <f t="shared" si="31"/>
      </c>
      <c r="AD39" s="53">
        <f t="shared" si="32"/>
      </c>
      <c r="AE39" s="37"/>
      <c r="AF39" s="18"/>
      <c r="AG39" s="50">
        <f t="shared" si="33"/>
        <v>0</v>
      </c>
      <c r="AH39" s="50">
        <f t="shared" si="34"/>
        <v>0</v>
      </c>
      <c r="AI39" s="50">
        <f t="shared" si="35"/>
        <v>0</v>
      </c>
      <c r="AJ39" s="50">
        <f t="shared" si="36"/>
        <v>0</v>
      </c>
      <c r="AK39" s="50">
        <f t="shared" si="37"/>
        <v>0</v>
      </c>
      <c r="AL39" s="50">
        <f t="shared" si="38"/>
        <v>0</v>
      </c>
      <c r="AM39" s="50">
        <f t="shared" si="39"/>
        <v>0</v>
      </c>
      <c r="AN39" s="50">
        <f t="shared" si="40"/>
        <v>0</v>
      </c>
      <c r="AO39" s="50">
        <f t="shared" si="41"/>
        <v>0</v>
      </c>
      <c r="AP39" s="50">
        <f t="shared" si="42"/>
        <v>0</v>
      </c>
      <c r="AQ39" s="42">
        <f t="shared" si="43"/>
        <v>0</v>
      </c>
      <c r="AR39" s="42">
        <f t="shared" si="44"/>
        <v>10</v>
      </c>
      <c r="AS39" s="50">
        <f t="shared" si="45"/>
        <v>0</v>
      </c>
      <c r="AT39" s="50">
        <f t="shared" si="46"/>
        <v>0</v>
      </c>
      <c r="AU39" s="50">
        <f t="shared" si="47"/>
        <v>0</v>
      </c>
      <c r="AV39" s="50">
        <f t="shared" si="48"/>
        <v>0</v>
      </c>
      <c r="AW39" s="50">
        <f t="shared" si="49"/>
        <v>0</v>
      </c>
      <c r="AX39" s="50">
        <f t="shared" si="50"/>
        <v>0</v>
      </c>
      <c r="AY39" s="50">
        <f t="shared" si="51"/>
        <v>0</v>
      </c>
      <c r="AZ39" s="50">
        <f t="shared" si="52"/>
        <v>0</v>
      </c>
      <c r="BA39" s="50">
        <f t="shared" si="53"/>
        <v>0</v>
      </c>
      <c r="BB39" s="50">
        <f t="shared" si="54"/>
        <v>0</v>
      </c>
      <c r="BC39" s="42">
        <f t="shared" si="55"/>
        <v>0</v>
      </c>
      <c r="BD39" s="45">
        <f t="shared" si="56"/>
        <v>0</v>
      </c>
      <c r="BE39" s="60">
        <f t="shared" si="57"/>
        <v>0</v>
      </c>
      <c r="BF39" s="60"/>
    </row>
    <row r="40" spans="2:58" s="8" customFormat="1" ht="12.75">
      <c r="B40" s="14"/>
      <c r="C40" s="15"/>
      <c r="D40" s="14"/>
      <c r="E40" s="33"/>
      <c r="F40" s="58">
        <f>IF(E40="",0,LOOKUP(E40,Bodování!$A$2:$A$101,Bodování!$B$2:$B$101))</f>
        <v>0</v>
      </c>
      <c r="G40" s="36"/>
      <c r="H40" s="59">
        <f>IF(G40="",0,LOOKUP(G40,Bodování!$A$2:$A$101,Bodování!$B$2:$B$101))</f>
        <v>0</v>
      </c>
      <c r="I40" s="33"/>
      <c r="J40" s="58">
        <f>IF(I40="",0,LOOKUP(I40,Bodování!$A$2:$A$101,Bodování!$B$2:$B$101))</f>
        <v>0</v>
      </c>
      <c r="K40" s="36"/>
      <c r="L40" s="59">
        <f>IF(K40="",0,LOOKUP(K40,Bodování!$A$2:$A$101,Bodování!$B$2:$B$101))</f>
        <v>0</v>
      </c>
      <c r="M40" s="33"/>
      <c r="N40" s="58">
        <f>IF(M40="",0,LOOKUP(M40,Bodování!$A$2:$A$101,Bodování!$B$2:$B$101))</f>
        <v>0</v>
      </c>
      <c r="O40" s="36"/>
      <c r="P40" s="59">
        <f>IF(O40="",0,LOOKUP(O40,Bodování!$A$2:$A$101,Bodování!$B$2:$B$101))</f>
        <v>0</v>
      </c>
      <c r="Q40" s="33"/>
      <c r="R40" s="58">
        <f>IF(Q40="",0,LOOKUP(Q40,Bodování!$A$2:$A$101,Bodování!$B$2:$B$101))</f>
        <v>0</v>
      </c>
      <c r="S40" s="36"/>
      <c r="T40" s="59">
        <f>IF(S40="",0,LOOKUP(S40,Bodování!$A$2:$A$101,Bodování!$B$2:$B$101))</f>
        <v>0</v>
      </c>
      <c r="U40" s="33"/>
      <c r="V40" s="58">
        <f>IF(U40="",0,LOOKUP(U40,Bodování!$A$2:$A$101,Bodování!$B$2:$B$101))</f>
        <v>0</v>
      </c>
      <c r="W40" s="36"/>
      <c r="X40" s="59">
        <f>IF(W40="",0,LOOKUP(W40,Bodování!$A$2:$A$101,Bodování!$B$2:$B$101))</f>
        <v>0</v>
      </c>
      <c r="Y40" s="51">
        <f t="shared" si="29"/>
        <v>0</v>
      </c>
      <c r="Z40" s="51">
        <f>IF(Y40=0,0,LOOKUP(Y40,Bodování!$A$2:$A$101,Bodování!$B$2:$B$101))</f>
        <v>0</v>
      </c>
      <c r="AA40" s="51">
        <f t="shared" si="30"/>
        <v>0</v>
      </c>
      <c r="AB40" s="51">
        <f>IF(AA40=0,0,LOOKUP(AA40,Bodování!$A$2:$A$101,Bodování!$B$2:$B$101))</f>
        <v>0</v>
      </c>
      <c r="AC40" s="52">
        <f t="shared" si="31"/>
      </c>
      <c r="AD40" s="53">
        <f t="shared" si="32"/>
      </c>
      <c r="AE40" s="37"/>
      <c r="AF40" s="18"/>
      <c r="AG40" s="50">
        <f t="shared" si="33"/>
        <v>0</v>
      </c>
      <c r="AH40" s="50">
        <f t="shared" si="34"/>
        <v>0</v>
      </c>
      <c r="AI40" s="50">
        <f t="shared" si="35"/>
        <v>0</v>
      </c>
      <c r="AJ40" s="50">
        <f t="shared" si="36"/>
        <v>0</v>
      </c>
      <c r="AK40" s="50">
        <f t="shared" si="37"/>
        <v>0</v>
      </c>
      <c r="AL40" s="50">
        <f t="shared" si="38"/>
        <v>0</v>
      </c>
      <c r="AM40" s="50">
        <f t="shared" si="39"/>
        <v>0</v>
      </c>
      <c r="AN40" s="50">
        <f t="shared" si="40"/>
        <v>0</v>
      </c>
      <c r="AO40" s="50">
        <f t="shared" si="41"/>
        <v>0</v>
      </c>
      <c r="AP40" s="50">
        <f t="shared" si="42"/>
        <v>0</v>
      </c>
      <c r="AQ40" s="42">
        <f t="shared" si="43"/>
        <v>0</v>
      </c>
      <c r="AR40" s="42">
        <f t="shared" si="44"/>
        <v>10</v>
      </c>
      <c r="AS40" s="50">
        <f t="shared" si="45"/>
        <v>0</v>
      </c>
      <c r="AT40" s="50">
        <f t="shared" si="46"/>
        <v>0</v>
      </c>
      <c r="AU40" s="50">
        <f t="shared" si="47"/>
        <v>0</v>
      </c>
      <c r="AV40" s="50">
        <f t="shared" si="48"/>
        <v>0</v>
      </c>
      <c r="AW40" s="50">
        <f t="shared" si="49"/>
        <v>0</v>
      </c>
      <c r="AX40" s="50">
        <f t="shared" si="50"/>
        <v>0</v>
      </c>
      <c r="AY40" s="50">
        <f t="shared" si="51"/>
        <v>0</v>
      </c>
      <c r="AZ40" s="50">
        <f t="shared" si="52"/>
        <v>0</v>
      </c>
      <c r="BA40" s="50">
        <f t="shared" si="53"/>
        <v>0</v>
      </c>
      <c r="BB40" s="50">
        <f t="shared" si="54"/>
        <v>0</v>
      </c>
      <c r="BC40" s="42">
        <f t="shared" si="55"/>
        <v>0</v>
      </c>
      <c r="BD40" s="45">
        <f t="shared" si="56"/>
        <v>0</v>
      </c>
      <c r="BE40" s="60">
        <f t="shared" si="57"/>
        <v>0</v>
      </c>
      <c r="BF40" s="60"/>
    </row>
    <row r="41" spans="2:58" s="8" customFormat="1" ht="12.75">
      <c r="B41" s="14"/>
      <c r="C41" s="15"/>
      <c r="D41" s="14"/>
      <c r="E41" s="33"/>
      <c r="F41" s="58">
        <f>IF(E41="",0,LOOKUP(E41,Bodování!$A$2:$A$101,Bodování!$B$2:$B$101))</f>
        <v>0</v>
      </c>
      <c r="G41" s="36"/>
      <c r="H41" s="59">
        <f>IF(G41="",0,LOOKUP(G41,Bodování!$A$2:$A$101,Bodování!$B$2:$B$101))</f>
        <v>0</v>
      </c>
      <c r="I41" s="33"/>
      <c r="J41" s="58">
        <f>IF(I41="",0,LOOKUP(I41,Bodování!$A$2:$A$101,Bodování!$B$2:$B$101))</f>
        <v>0</v>
      </c>
      <c r="K41" s="36"/>
      <c r="L41" s="59">
        <f>IF(K41="",0,LOOKUP(K41,Bodování!$A$2:$A$101,Bodování!$B$2:$B$101))</f>
        <v>0</v>
      </c>
      <c r="M41" s="33"/>
      <c r="N41" s="58">
        <f>IF(M41="",0,LOOKUP(M41,Bodování!$A$2:$A$101,Bodování!$B$2:$B$101))</f>
        <v>0</v>
      </c>
      <c r="O41" s="36"/>
      <c r="P41" s="59">
        <f>IF(O41="",0,LOOKUP(O41,Bodování!$A$2:$A$101,Bodování!$B$2:$B$101))</f>
        <v>0</v>
      </c>
      <c r="Q41" s="33"/>
      <c r="R41" s="58">
        <f>IF(Q41="",0,LOOKUP(Q41,Bodování!$A$2:$A$101,Bodování!$B$2:$B$101))</f>
        <v>0</v>
      </c>
      <c r="S41" s="36"/>
      <c r="T41" s="59">
        <f>IF(S41="",0,LOOKUP(S41,Bodování!$A$2:$A$101,Bodování!$B$2:$B$101))</f>
        <v>0</v>
      </c>
      <c r="U41" s="33"/>
      <c r="V41" s="58">
        <f>IF(U41="",0,LOOKUP(U41,Bodování!$A$2:$A$101,Bodování!$B$2:$B$101))</f>
        <v>0</v>
      </c>
      <c r="W41" s="36"/>
      <c r="X41" s="59">
        <f>IF(W41="",0,LOOKUP(W41,Bodování!$A$2:$A$101,Bodování!$B$2:$B$101))</f>
        <v>0</v>
      </c>
      <c r="Y41" s="51">
        <f t="shared" si="29"/>
        <v>0</v>
      </c>
      <c r="Z41" s="51">
        <f>IF(Y41=0,0,LOOKUP(Y41,Bodování!$A$2:$A$101,Bodování!$B$2:$B$101))</f>
        <v>0</v>
      </c>
      <c r="AA41" s="51">
        <f t="shared" si="30"/>
        <v>0</v>
      </c>
      <c r="AB41" s="51">
        <f>IF(AA41=0,0,LOOKUP(AA41,Bodování!$A$2:$A$101,Bodování!$B$2:$B$101))</f>
        <v>0</v>
      </c>
      <c r="AC41" s="52">
        <f t="shared" si="31"/>
      </c>
      <c r="AD41" s="53">
        <f t="shared" si="32"/>
      </c>
      <c r="AE41" s="37"/>
      <c r="AF41" s="18"/>
      <c r="AG41" s="50">
        <f t="shared" si="33"/>
        <v>0</v>
      </c>
      <c r="AH41" s="50">
        <f t="shared" si="34"/>
        <v>0</v>
      </c>
      <c r="AI41" s="50">
        <f t="shared" si="35"/>
        <v>0</v>
      </c>
      <c r="AJ41" s="50">
        <f t="shared" si="36"/>
        <v>0</v>
      </c>
      <c r="AK41" s="50">
        <f t="shared" si="37"/>
        <v>0</v>
      </c>
      <c r="AL41" s="50">
        <f t="shared" si="38"/>
        <v>0</v>
      </c>
      <c r="AM41" s="50">
        <f t="shared" si="39"/>
        <v>0</v>
      </c>
      <c r="AN41" s="50">
        <f t="shared" si="40"/>
        <v>0</v>
      </c>
      <c r="AO41" s="50">
        <f t="shared" si="41"/>
        <v>0</v>
      </c>
      <c r="AP41" s="50">
        <f t="shared" si="42"/>
        <v>0</v>
      </c>
      <c r="AQ41" s="42">
        <f t="shared" si="43"/>
        <v>0</v>
      </c>
      <c r="AR41" s="42">
        <f t="shared" si="44"/>
        <v>10</v>
      </c>
      <c r="AS41" s="50">
        <f t="shared" si="45"/>
        <v>0</v>
      </c>
      <c r="AT41" s="50">
        <f t="shared" si="46"/>
        <v>0</v>
      </c>
      <c r="AU41" s="50">
        <f t="shared" si="47"/>
        <v>0</v>
      </c>
      <c r="AV41" s="50">
        <f t="shared" si="48"/>
        <v>0</v>
      </c>
      <c r="AW41" s="50">
        <f t="shared" si="49"/>
        <v>0</v>
      </c>
      <c r="AX41" s="50">
        <f t="shared" si="50"/>
        <v>0</v>
      </c>
      <c r="AY41" s="50">
        <f t="shared" si="51"/>
        <v>0</v>
      </c>
      <c r="AZ41" s="50">
        <f t="shared" si="52"/>
        <v>0</v>
      </c>
      <c r="BA41" s="50">
        <f t="shared" si="53"/>
        <v>0</v>
      </c>
      <c r="BB41" s="50">
        <f t="shared" si="54"/>
        <v>0</v>
      </c>
      <c r="BC41" s="42">
        <f t="shared" si="55"/>
        <v>0</v>
      </c>
      <c r="BD41" s="45">
        <f t="shared" si="56"/>
        <v>0</v>
      </c>
      <c r="BE41" s="60">
        <f t="shared" si="57"/>
        <v>0</v>
      </c>
      <c r="BF41" s="60"/>
    </row>
    <row r="42" spans="2:58" s="8" customFormat="1" ht="12.75">
      <c r="B42" s="14"/>
      <c r="C42" s="15"/>
      <c r="D42" s="14"/>
      <c r="E42" s="33"/>
      <c r="F42" s="58">
        <f>IF(E42="",0,LOOKUP(E42,Bodování!$A$2:$A$101,Bodování!$B$2:$B$101))</f>
        <v>0</v>
      </c>
      <c r="G42" s="36"/>
      <c r="H42" s="59">
        <f>IF(G42="",0,LOOKUP(G42,Bodování!$A$2:$A$101,Bodování!$B$2:$B$101))</f>
        <v>0</v>
      </c>
      <c r="I42" s="33"/>
      <c r="J42" s="58">
        <f>IF(I42="",0,LOOKUP(I42,Bodování!$A$2:$A$101,Bodování!$B$2:$B$101))</f>
        <v>0</v>
      </c>
      <c r="K42" s="36"/>
      <c r="L42" s="59">
        <f>IF(K42="",0,LOOKUP(K42,Bodování!$A$2:$A$101,Bodování!$B$2:$B$101))</f>
        <v>0</v>
      </c>
      <c r="M42" s="33"/>
      <c r="N42" s="58">
        <f>IF(M42="",0,LOOKUP(M42,Bodování!$A$2:$A$101,Bodování!$B$2:$B$101))</f>
        <v>0</v>
      </c>
      <c r="O42" s="36"/>
      <c r="P42" s="59">
        <f>IF(O42="",0,LOOKUP(O42,Bodování!$A$2:$A$101,Bodování!$B$2:$B$101))</f>
        <v>0</v>
      </c>
      <c r="Q42" s="33"/>
      <c r="R42" s="58">
        <f>IF(Q42="",0,LOOKUP(Q42,Bodování!$A$2:$A$101,Bodování!$B$2:$B$101))</f>
        <v>0</v>
      </c>
      <c r="S42" s="36"/>
      <c r="T42" s="59">
        <f>IF(S42="",0,LOOKUP(S42,Bodování!$A$2:$A$101,Bodování!$B$2:$B$101))</f>
        <v>0</v>
      </c>
      <c r="U42" s="33"/>
      <c r="V42" s="58">
        <f>IF(U42="",0,LOOKUP(U42,Bodování!$A$2:$A$101,Bodování!$B$2:$B$101))</f>
        <v>0</v>
      </c>
      <c r="W42" s="36"/>
      <c r="X42" s="59">
        <f>IF(W42="",0,LOOKUP(W42,Bodování!$A$2:$A$101,Bodování!$B$2:$B$101))</f>
        <v>0</v>
      </c>
      <c r="Y42" s="51">
        <f t="shared" si="29"/>
        <v>0</v>
      </c>
      <c r="Z42" s="51">
        <f>IF(Y42=0,0,LOOKUP(Y42,Bodování!$A$2:$A$101,Bodování!$B$2:$B$101))</f>
        <v>0</v>
      </c>
      <c r="AA42" s="51">
        <f t="shared" si="30"/>
        <v>0</v>
      </c>
      <c r="AB42" s="51">
        <f>IF(AA42=0,0,LOOKUP(AA42,Bodování!$A$2:$A$101,Bodování!$B$2:$B$101))</f>
        <v>0</v>
      </c>
      <c r="AC42" s="52">
        <f t="shared" si="31"/>
      </c>
      <c r="AD42" s="53">
        <f t="shared" si="32"/>
      </c>
      <c r="AE42" s="37"/>
      <c r="AF42" s="18"/>
      <c r="AG42" s="50">
        <f t="shared" si="33"/>
        <v>0</v>
      </c>
      <c r="AH42" s="50">
        <f t="shared" si="34"/>
        <v>0</v>
      </c>
      <c r="AI42" s="50">
        <f t="shared" si="35"/>
        <v>0</v>
      </c>
      <c r="AJ42" s="50">
        <f t="shared" si="36"/>
        <v>0</v>
      </c>
      <c r="AK42" s="50">
        <f t="shared" si="37"/>
        <v>0</v>
      </c>
      <c r="AL42" s="50">
        <f t="shared" si="38"/>
        <v>0</v>
      </c>
      <c r="AM42" s="50">
        <f t="shared" si="39"/>
        <v>0</v>
      </c>
      <c r="AN42" s="50">
        <f t="shared" si="40"/>
        <v>0</v>
      </c>
      <c r="AO42" s="50">
        <f t="shared" si="41"/>
        <v>0</v>
      </c>
      <c r="AP42" s="50">
        <f t="shared" si="42"/>
        <v>0</v>
      </c>
      <c r="AQ42" s="42">
        <f t="shared" si="43"/>
        <v>0</v>
      </c>
      <c r="AR42" s="42">
        <f t="shared" si="44"/>
        <v>10</v>
      </c>
      <c r="AS42" s="50">
        <f t="shared" si="45"/>
        <v>0</v>
      </c>
      <c r="AT42" s="50">
        <f t="shared" si="46"/>
        <v>0</v>
      </c>
      <c r="AU42" s="50">
        <f t="shared" si="47"/>
        <v>0</v>
      </c>
      <c r="AV42" s="50">
        <f t="shared" si="48"/>
        <v>0</v>
      </c>
      <c r="AW42" s="50">
        <f t="shared" si="49"/>
        <v>0</v>
      </c>
      <c r="AX42" s="50">
        <f t="shared" si="50"/>
        <v>0</v>
      </c>
      <c r="AY42" s="50">
        <f t="shared" si="51"/>
        <v>0</v>
      </c>
      <c r="AZ42" s="50">
        <f t="shared" si="52"/>
        <v>0</v>
      </c>
      <c r="BA42" s="50">
        <f t="shared" si="53"/>
        <v>0</v>
      </c>
      <c r="BB42" s="50">
        <f t="shared" si="54"/>
        <v>0</v>
      </c>
      <c r="BC42" s="42">
        <f t="shared" si="55"/>
        <v>0</v>
      </c>
      <c r="BD42" s="45">
        <f t="shared" si="56"/>
        <v>0</v>
      </c>
      <c r="BE42" s="60">
        <f t="shared" si="57"/>
        <v>0</v>
      </c>
      <c r="BF42" s="60"/>
    </row>
    <row r="43" spans="2:58" s="8" customFormat="1" ht="12.75">
      <c r="B43" s="14"/>
      <c r="C43" s="15"/>
      <c r="D43" s="14"/>
      <c r="E43" s="33"/>
      <c r="F43" s="58">
        <f>IF(E43="",0,LOOKUP(E43,Bodování!$A$2:$A$101,Bodování!$B$2:$B$101))</f>
        <v>0</v>
      </c>
      <c r="G43" s="36"/>
      <c r="H43" s="59">
        <f>IF(G43="",0,LOOKUP(G43,Bodování!$A$2:$A$101,Bodování!$B$2:$B$101))</f>
        <v>0</v>
      </c>
      <c r="I43" s="33"/>
      <c r="J43" s="58">
        <f>IF(I43="",0,LOOKUP(I43,Bodování!$A$2:$A$101,Bodování!$B$2:$B$101))</f>
        <v>0</v>
      </c>
      <c r="K43" s="36"/>
      <c r="L43" s="59">
        <f>IF(K43="",0,LOOKUP(K43,Bodování!$A$2:$A$101,Bodování!$B$2:$B$101))</f>
        <v>0</v>
      </c>
      <c r="M43" s="33"/>
      <c r="N43" s="58">
        <f>IF(M43="",0,LOOKUP(M43,Bodování!$A$2:$A$101,Bodování!$B$2:$B$101))</f>
        <v>0</v>
      </c>
      <c r="O43" s="36"/>
      <c r="P43" s="59">
        <f>IF(O43="",0,LOOKUP(O43,Bodování!$A$2:$A$101,Bodování!$B$2:$B$101))</f>
        <v>0</v>
      </c>
      <c r="Q43" s="33"/>
      <c r="R43" s="58">
        <f>IF(Q43="",0,LOOKUP(Q43,Bodování!$A$2:$A$101,Bodování!$B$2:$B$101))</f>
        <v>0</v>
      </c>
      <c r="S43" s="36"/>
      <c r="T43" s="59">
        <f>IF(S43="",0,LOOKUP(S43,Bodování!$A$2:$A$101,Bodování!$B$2:$B$101))</f>
        <v>0</v>
      </c>
      <c r="U43" s="33"/>
      <c r="V43" s="58">
        <f>IF(U43="",0,LOOKUP(U43,Bodování!$A$2:$A$101,Bodování!$B$2:$B$101))</f>
        <v>0</v>
      </c>
      <c r="W43" s="36"/>
      <c r="X43" s="59">
        <f>IF(W43="",0,LOOKUP(W43,Bodování!$A$2:$A$101,Bodování!$B$2:$B$101))</f>
        <v>0</v>
      </c>
      <c r="Y43" s="51">
        <f t="shared" si="29"/>
        <v>0</v>
      </c>
      <c r="Z43" s="51">
        <f>IF(Y43=0,0,LOOKUP(Y43,Bodování!$A$2:$A$101,Bodování!$B$2:$B$101))</f>
        <v>0</v>
      </c>
      <c r="AA43" s="51">
        <f t="shared" si="30"/>
        <v>0</v>
      </c>
      <c r="AB43" s="51">
        <f>IF(AA43=0,0,LOOKUP(AA43,Bodování!$A$2:$A$101,Bodování!$B$2:$B$101))</f>
        <v>0</v>
      </c>
      <c r="AC43" s="52">
        <f t="shared" si="31"/>
      </c>
      <c r="AD43" s="53">
        <f t="shared" si="32"/>
      </c>
      <c r="AE43" s="37"/>
      <c r="AF43" s="18"/>
      <c r="AG43" s="50">
        <f t="shared" si="33"/>
        <v>0</v>
      </c>
      <c r="AH43" s="50">
        <f t="shared" si="34"/>
        <v>0</v>
      </c>
      <c r="AI43" s="50">
        <f t="shared" si="35"/>
        <v>0</v>
      </c>
      <c r="AJ43" s="50">
        <f t="shared" si="36"/>
        <v>0</v>
      </c>
      <c r="AK43" s="50">
        <f t="shared" si="37"/>
        <v>0</v>
      </c>
      <c r="AL43" s="50">
        <f t="shared" si="38"/>
        <v>0</v>
      </c>
      <c r="AM43" s="50">
        <f t="shared" si="39"/>
        <v>0</v>
      </c>
      <c r="AN43" s="50">
        <f t="shared" si="40"/>
        <v>0</v>
      </c>
      <c r="AO43" s="50">
        <f t="shared" si="41"/>
        <v>0</v>
      </c>
      <c r="AP43" s="50">
        <f t="shared" si="42"/>
        <v>0</v>
      </c>
      <c r="AQ43" s="42">
        <f t="shared" si="43"/>
        <v>0</v>
      </c>
      <c r="AR43" s="42">
        <f t="shared" si="44"/>
        <v>10</v>
      </c>
      <c r="AS43" s="50">
        <f t="shared" si="45"/>
        <v>0</v>
      </c>
      <c r="AT43" s="50">
        <f t="shared" si="46"/>
        <v>0</v>
      </c>
      <c r="AU43" s="50">
        <f t="shared" si="47"/>
        <v>0</v>
      </c>
      <c r="AV43" s="50">
        <f t="shared" si="48"/>
        <v>0</v>
      </c>
      <c r="AW43" s="50">
        <f t="shared" si="49"/>
        <v>0</v>
      </c>
      <c r="AX43" s="50">
        <f t="shared" si="50"/>
        <v>0</v>
      </c>
      <c r="AY43" s="50">
        <f t="shared" si="51"/>
        <v>0</v>
      </c>
      <c r="AZ43" s="50">
        <f t="shared" si="52"/>
        <v>0</v>
      </c>
      <c r="BA43" s="50">
        <f t="shared" si="53"/>
        <v>0</v>
      </c>
      <c r="BB43" s="50">
        <f t="shared" si="54"/>
        <v>0</v>
      </c>
      <c r="BC43" s="42">
        <f t="shared" si="55"/>
        <v>0</v>
      </c>
      <c r="BD43" s="45">
        <f t="shared" si="56"/>
        <v>0</v>
      </c>
      <c r="BE43" s="60">
        <f t="shared" si="57"/>
        <v>0</v>
      </c>
      <c r="BF43" s="60"/>
    </row>
    <row r="44" spans="2:58" s="8" customFormat="1" ht="12.75">
      <c r="B44" s="14"/>
      <c r="C44" s="15"/>
      <c r="D44" s="14"/>
      <c r="E44" s="33"/>
      <c r="F44" s="58">
        <f>IF(E44="",0,LOOKUP(E44,Bodování!$A$2:$A$101,Bodování!$B$2:$B$101))</f>
        <v>0</v>
      </c>
      <c r="G44" s="36"/>
      <c r="H44" s="59">
        <f>IF(G44="",0,LOOKUP(G44,Bodování!$A$2:$A$101,Bodování!$B$2:$B$101))</f>
        <v>0</v>
      </c>
      <c r="I44" s="33"/>
      <c r="J44" s="58">
        <f>IF(I44="",0,LOOKUP(I44,Bodování!$A$2:$A$101,Bodování!$B$2:$B$101))</f>
        <v>0</v>
      </c>
      <c r="K44" s="36"/>
      <c r="L44" s="59">
        <f>IF(K44="",0,LOOKUP(K44,Bodování!$A$2:$A$101,Bodování!$B$2:$B$101))</f>
        <v>0</v>
      </c>
      <c r="M44" s="33"/>
      <c r="N44" s="58">
        <f>IF(M44="",0,LOOKUP(M44,Bodování!$A$2:$A$101,Bodování!$B$2:$B$101))</f>
        <v>0</v>
      </c>
      <c r="O44" s="36"/>
      <c r="P44" s="59">
        <f>IF(O44="",0,LOOKUP(O44,Bodování!$A$2:$A$101,Bodování!$B$2:$B$101))</f>
        <v>0</v>
      </c>
      <c r="Q44" s="33"/>
      <c r="R44" s="58">
        <f>IF(Q44="",0,LOOKUP(Q44,Bodování!$A$2:$A$101,Bodování!$B$2:$B$101))</f>
        <v>0</v>
      </c>
      <c r="S44" s="36"/>
      <c r="T44" s="59">
        <f>IF(S44="",0,LOOKUP(S44,Bodování!$A$2:$A$101,Bodování!$B$2:$B$101))</f>
        <v>0</v>
      </c>
      <c r="U44" s="33"/>
      <c r="V44" s="58">
        <f>IF(U44="",0,LOOKUP(U44,Bodování!$A$2:$A$101,Bodování!$B$2:$B$101))</f>
        <v>0</v>
      </c>
      <c r="W44" s="36"/>
      <c r="X44" s="59">
        <f>IF(W44="",0,LOOKUP(W44,Bodování!$A$2:$A$101,Bodování!$B$2:$B$101))</f>
        <v>0</v>
      </c>
      <c r="Y44" s="51">
        <f t="shared" si="29"/>
        <v>0</v>
      </c>
      <c r="Z44" s="51">
        <f>IF(Y44=0,0,LOOKUP(Y44,Bodování!$A$2:$A$101,Bodování!$B$2:$B$101))</f>
        <v>0</v>
      </c>
      <c r="AA44" s="51">
        <f t="shared" si="30"/>
        <v>0</v>
      </c>
      <c r="AB44" s="51">
        <f>IF(AA44=0,0,LOOKUP(AA44,Bodování!$A$2:$A$101,Bodování!$B$2:$B$101))</f>
        <v>0</v>
      </c>
      <c r="AC44" s="52">
        <f t="shared" si="31"/>
      </c>
      <c r="AD44" s="53">
        <f t="shared" si="32"/>
      </c>
      <c r="AE44" s="37"/>
      <c r="AF44" s="18"/>
      <c r="AG44" s="50">
        <f t="shared" si="33"/>
        <v>0</v>
      </c>
      <c r="AH44" s="50">
        <f t="shared" si="34"/>
        <v>0</v>
      </c>
      <c r="AI44" s="50">
        <f t="shared" si="35"/>
        <v>0</v>
      </c>
      <c r="AJ44" s="50">
        <f t="shared" si="36"/>
        <v>0</v>
      </c>
      <c r="AK44" s="50">
        <f t="shared" si="37"/>
        <v>0</v>
      </c>
      <c r="AL44" s="50">
        <f t="shared" si="38"/>
        <v>0</v>
      </c>
      <c r="AM44" s="50">
        <f t="shared" si="39"/>
        <v>0</v>
      </c>
      <c r="AN44" s="50">
        <f t="shared" si="40"/>
        <v>0</v>
      </c>
      <c r="AO44" s="50">
        <f t="shared" si="41"/>
        <v>0</v>
      </c>
      <c r="AP44" s="50">
        <f t="shared" si="42"/>
        <v>0</v>
      </c>
      <c r="AQ44" s="42">
        <f t="shared" si="43"/>
        <v>0</v>
      </c>
      <c r="AR44" s="42">
        <f t="shared" si="44"/>
        <v>10</v>
      </c>
      <c r="AS44" s="50">
        <f t="shared" si="45"/>
        <v>0</v>
      </c>
      <c r="AT44" s="50">
        <f t="shared" si="46"/>
        <v>0</v>
      </c>
      <c r="AU44" s="50">
        <f t="shared" si="47"/>
        <v>0</v>
      </c>
      <c r="AV44" s="50">
        <f t="shared" si="48"/>
        <v>0</v>
      </c>
      <c r="AW44" s="50">
        <f t="shared" si="49"/>
        <v>0</v>
      </c>
      <c r="AX44" s="50">
        <f t="shared" si="50"/>
        <v>0</v>
      </c>
      <c r="AY44" s="50">
        <f t="shared" si="51"/>
        <v>0</v>
      </c>
      <c r="AZ44" s="50">
        <f t="shared" si="52"/>
        <v>0</v>
      </c>
      <c r="BA44" s="50">
        <f t="shared" si="53"/>
        <v>0</v>
      </c>
      <c r="BB44" s="50">
        <f t="shared" si="54"/>
        <v>0</v>
      </c>
      <c r="BC44" s="42">
        <f t="shared" si="55"/>
        <v>0</v>
      </c>
      <c r="BD44" s="45">
        <f t="shared" si="56"/>
        <v>0</v>
      </c>
      <c r="BE44" s="60">
        <f t="shared" si="57"/>
        <v>0</v>
      </c>
      <c r="BF44" s="60"/>
    </row>
    <row r="45" spans="2:58" s="8" customFormat="1" ht="12.75">
      <c r="B45" s="14"/>
      <c r="C45" s="15"/>
      <c r="D45" s="14"/>
      <c r="E45" s="33"/>
      <c r="F45" s="58">
        <f>IF(E45="",0,LOOKUP(E45,Bodování!$A$2:$A$101,Bodování!$B$2:$B$101))</f>
        <v>0</v>
      </c>
      <c r="G45" s="36"/>
      <c r="H45" s="59">
        <f>IF(G45="",0,LOOKUP(G45,Bodování!$A$2:$A$101,Bodování!$B$2:$B$101))</f>
        <v>0</v>
      </c>
      <c r="I45" s="33"/>
      <c r="J45" s="58">
        <f>IF(I45="",0,LOOKUP(I45,Bodování!$A$2:$A$101,Bodování!$B$2:$B$101))</f>
        <v>0</v>
      </c>
      <c r="K45" s="36"/>
      <c r="L45" s="59">
        <f>IF(K45="",0,LOOKUP(K45,Bodování!$A$2:$A$101,Bodování!$B$2:$B$101))</f>
        <v>0</v>
      </c>
      <c r="M45" s="33"/>
      <c r="N45" s="58">
        <f>IF(M45="",0,LOOKUP(M45,Bodování!$A$2:$A$101,Bodování!$B$2:$B$101))</f>
        <v>0</v>
      </c>
      <c r="O45" s="36"/>
      <c r="P45" s="59">
        <f>IF(O45="",0,LOOKUP(O45,Bodování!$A$2:$A$101,Bodování!$B$2:$B$101))</f>
        <v>0</v>
      </c>
      <c r="Q45" s="33"/>
      <c r="R45" s="58">
        <f>IF(Q45="",0,LOOKUP(Q45,Bodování!$A$2:$A$101,Bodování!$B$2:$B$101))</f>
        <v>0</v>
      </c>
      <c r="S45" s="36"/>
      <c r="T45" s="59">
        <f>IF(S45="",0,LOOKUP(S45,Bodování!$A$2:$A$101,Bodování!$B$2:$B$101))</f>
        <v>0</v>
      </c>
      <c r="U45" s="33"/>
      <c r="V45" s="58">
        <f>IF(U45="",0,LOOKUP(U45,Bodování!$A$2:$A$101,Bodování!$B$2:$B$101))</f>
        <v>0</v>
      </c>
      <c r="W45" s="36"/>
      <c r="X45" s="59">
        <f>IF(W45="",0,LOOKUP(W45,Bodování!$A$2:$A$101,Bodování!$B$2:$B$101))</f>
        <v>0</v>
      </c>
      <c r="Y45" s="51">
        <f t="shared" si="29"/>
        <v>0</v>
      </c>
      <c r="Z45" s="51">
        <f>IF(Y45=0,0,LOOKUP(Y45,Bodování!$A$2:$A$101,Bodování!$B$2:$B$101))</f>
        <v>0</v>
      </c>
      <c r="AA45" s="51">
        <f t="shared" si="30"/>
        <v>0</v>
      </c>
      <c r="AB45" s="51">
        <f>IF(AA45=0,0,LOOKUP(AA45,Bodování!$A$2:$A$101,Bodování!$B$2:$B$101))</f>
        <v>0</v>
      </c>
      <c r="AC45" s="52">
        <f t="shared" si="31"/>
      </c>
      <c r="AD45" s="53">
        <f t="shared" si="32"/>
      </c>
      <c r="AE45" s="37"/>
      <c r="AF45" s="18"/>
      <c r="AG45" s="50">
        <f t="shared" si="33"/>
        <v>0</v>
      </c>
      <c r="AH45" s="50">
        <f t="shared" si="34"/>
        <v>0</v>
      </c>
      <c r="AI45" s="50">
        <f t="shared" si="35"/>
        <v>0</v>
      </c>
      <c r="AJ45" s="50">
        <f t="shared" si="36"/>
        <v>0</v>
      </c>
      <c r="AK45" s="50">
        <f t="shared" si="37"/>
        <v>0</v>
      </c>
      <c r="AL45" s="50">
        <f t="shared" si="38"/>
        <v>0</v>
      </c>
      <c r="AM45" s="50">
        <f t="shared" si="39"/>
        <v>0</v>
      </c>
      <c r="AN45" s="50">
        <f t="shared" si="40"/>
        <v>0</v>
      </c>
      <c r="AO45" s="50">
        <f t="shared" si="41"/>
        <v>0</v>
      </c>
      <c r="AP45" s="50">
        <f t="shared" si="42"/>
        <v>0</v>
      </c>
      <c r="AQ45" s="42">
        <f t="shared" si="43"/>
        <v>0</v>
      </c>
      <c r="AR45" s="42">
        <f t="shared" si="44"/>
        <v>10</v>
      </c>
      <c r="AS45" s="50">
        <f t="shared" si="45"/>
        <v>0</v>
      </c>
      <c r="AT45" s="50">
        <f t="shared" si="46"/>
        <v>0</v>
      </c>
      <c r="AU45" s="50">
        <f t="shared" si="47"/>
        <v>0</v>
      </c>
      <c r="AV45" s="50">
        <f t="shared" si="48"/>
        <v>0</v>
      </c>
      <c r="AW45" s="50">
        <f t="shared" si="49"/>
        <v>0</v>
      </c>
      <c r="AX45" s="50">
        <f t="shared" si="50"/>
        <v>0</v>
      </c>
      <c r="AY45" s="50">
        <f t="shared" si="51"/>
        <v>0</v>
      </c>
      <c r="AZ45" s="50">
        <f t="shared" si="52"/>
        <v>0</v>
      </c>
      <c r="BA45" s="50">
        <f t="shared" si="53"/>
        <v>0</v>
      </c>
      <c r="BB45" s="50">
        <f t="shared" si="54"/>
        <v>0</v>
      </c>
      <c r="BC45" s="42">
        <f t="shared" si="55"/>
        <v>0</v>
      </c>
      <c r="BD45" s="45">
        <f t="shared" si="56"/>
        <v>0</v>
      </c>
      <c r="BE45" s="60">
        <f t="shared" si="57"/>
        <v>0</v>
      </c>
      <c r="BF45" s="60"/>
    </row>
    <row r="46" spans="2:58" s="8" customFormat="1" ht="12.75">
      <c r="B46" s="14"/>
      <c r="C46" s="15"/>
      <c r="D46" s="14"/>
      <c r="E46" s="33"/>
      <c r="F46" s="58">
        <f>IF(E46="",0,LOOKUP(E46,Bodování!$A$2:$A$101,Bodování!$B$2:$B$101))</f>
        <v>0</v>
      </c>
      <c r="G46" s="36"/>
      <c r="H46" s="59">
        <f>IF(G46="",0,LOOKUP(G46,Bodování!$A$2:$A$101,Bodování!$B$2:$B$101))</f>
        <v>0</v>
      </c>
      <c r="I46" s="33"/>
      <c r="J46" s="58">
        <f>IF(I46="",0,LOOKUP(I46,Bodování!$A$2:$A$101,Bodování!$B$2:$B$101))</f>
        <v>0</v>
      </c>
      <c r="K46" s="36"/>
      <c r="L46" s="59">
        <f>IF(K46="",0,LOOKUP(K46,Bodování!$A$2:$A$101,Bodování!$B$2:$B$101))</f>
        <v>0</v>
      </c>
      <c r="M46" s="33"/>
      <c r="N46" s="58">
        <f>IF(M46="",0,LOOKUP(M46,Bodování!$A$2:$A$101,Bodování!$B$2:$B$101))</f>
        <v>0</v>
      </c>
      <c r="O46" s="36"/>
      <c r="P46" s="59">
        <f>IF(O46="",0,LOOKUP(O46,Bodování!$A$2:$A$101,Bodování!$B$2:$B$101))</f>
        <v>0</v>
      </c>
      <c r="Q46" s="33"/>
      <c r="R46" s="58">
        <f>IF(Q46="",0,LOOKUP(Q46,Bodování!$A$2:$A$101,Bodování!$B$2:$B$101))</f>
        <v>0</v>
      </c>
      <c r="S46" s="36"/>
      <c r="T46" s="59">
        <f>IF(S46="",0,LOOKUP(S46,Bodování!$A$2:$A$101,Bodování!$B$2:$B$101))</f>
        <v>0</v>
      </c>
      <c r="U46" s="33"/>
      <c r="V46" s="58">
        <f>IF(U46="",0,LOOKUP(U46,Bodování!$A$2:$A$101,Bodování!$B$2:$B$101))</f>
        <v>0</v>
      </c>
      <c r="W46" s="36"/>
      <c r="X46" s="59">
        <f>IF(W46="",0,LOOKUP(W46,Bodování!$A$2:$A$101,Bodování!$B$2:$B$101))</f>
        <v>0</v>
      </c>
      <c r="Y46" s="51">
        <f t="shared" si="29"/>
        <v>0</v>
      </c>
      <c r="Z46" s="51">
        <f>IF(Y46=0,0,LOOKUP(Y46,Bodování!$A$2:$A$101,Bodování!$B$2:$B$101))</f>
        <v>0</v>
      </c>
      <c r="AA46" s="51">
        <f t="shared" si="30"/>
        <v>0</v>
      </c>
      <c r="AB46" s="51">
        <f>IF(AA46=0,0,LOOKUP(AA46,Bodování!$A$2:$A$101,Bodování!$B$2:$B$101))</f>
        <v>0</v>
      </c>
      <c r="AC46" s="52">
        <f t="shared" si="31"/>
      </c>
      <c r="AD46" s="53">
        <f t="shared" si="32"/>
      </c>
      <c r="AE46" s="37"/>
      <c r="AF46" s="18"/>
      <c r="AG46" s="50">
        <f t="shared" si="33"/>
        <v>0</v>
      </c>
      <c r="AH46" s="50">
        <f t="shared" si="34"/>
        <v>0</v>
      </c>
      <c r="AI46" s="50">
        <f t="shared" si="35"/>
        <v>0</v>
      </c>
      <c r="AJ46" s="50">
        <f t="shared" si="36"/>
        <v>0</v>
      </c>
      <c r="AK46" s="50">
        <f t="shared" si="37"/>
        <v>0</v>
      </c>
      <c r="AL46" s="50">
        <f t="shared" si="38"/>
        <v>0</v>
      </c>
      <c r="AM46" s="50">
        <f t="shared" si="39"/>
        <v>0</v>
      </c>
      <c r="AN46" s="50">
        <f t="shared" si="40"/>
        <v>0</v>
      </c>
      <c r="AO46" s="50">
        <f t="shared" si="41"/>
        <v>0</v>
      </c>
      <c r="AP46" s="50">
        <f t="shared" si="42"/>
        <v>0</v>
      </c>
      <c r="AQ46" s="42">
        <f t="shared" si="43"/>
        <v>0</v>
      </c>
      <c r="AR46" s="42">
        <f t="shared" si="44"/>
        <v>10</v>
      </c>
      <c r="AS46" s="50">
        <f t="shared" si="45"/>
        <v>0</v>
      </c>
      <c r="AT46" s="50">
        <f t="shared" si="46"/>
        <v>0</v>
      </c>
      <c r="AU46" s="50">
        <f t="shared" si="47"/>
        <v>0</v>
      </c>
      <c r="AV46" s="50">
        <f t="shared" si="48"/>
        <v>0</v>
      </c>
      <c r="AW46" s="50">
        <f t="shared" si="49"/>
        <v>0</v>
      </c>
      <c r="AX46" s="50">
        <f t="shared" si="50"/>
        <v>0</v>
      </c>
      <c r="AY46" s="50">
        <f t="shared" si="51"/>
        <v>0</v>
      </c>
      <c r="AZ46" s="50">
        <f t="shared" si="52"/>
        <v>0</v>
      </c>
      <c r="BA46" s="50">
        <f t="shared" si="53"/>
        <v>0</v>
      </c>
      <c r="BB46" s="50">
        <f t="shared" si="54"/>
        <v>0</v>
      </c>
      <c r="BC46" s="42">
        <f t="shared" si="55"/>
        <v>0</v>
      </c>
      <c r="BD46" s="45">
        <f t="shared" si="56"/>
        <v>0</v>
      </c>
      <c r="BE46" s="60">
        <f t="shared" si="57"/>
        <v>0</v>
      </c>
      <c r="BF46" s="60"/>
    </row>
    <row r="47" spans="2:58" s="8" customFormat="1" ht="12.75">
      <c r="B47" s="14"/>
      <c r="C47" s="15"/>
      <c r="D47" s="14"/>
      <c r="E47" s="33"/>
      <c r="F47" s="58">
        <f>IF(E47="",0,LOOKUP(E47,Bodování!$A$2:$A$101,Bodování!$B$2:$B$101))</f>
        <v>0</v>
      </c>
      <c r="G47" s="36"/>
      <c r="H47" s="59">
        <f>IF(G47="",0,LOOKUP(G47,Bodování!$A$2:$A$101,Bodování!$B$2:$B$101))</f>
        <v>0</v>
      </c>
      <c r="I47" s="33"/>
      <c r="J47" s="58">
        <f>IF(I47="",0,LOOKUP(I47,Bodování!$A$2:$A$101,Bodování!$B$2:$B$101))</f>
        <v>0</v>
      </c>
      <c r="K47" s="36"/>
      <c r="L47" s="59">
        <f>IF(K47="",0,LOOKUP(K47,Bodování!$A$2:$A$101,Bodování!$B$2:$B$101))</f>
        <v>0</v>
      </c>
      <c r="M47" s="33"/>
      <c r="N47" s="58">
        <f>IF(M47="",0,LOOKUP(M47,Bodování!$A$2:$A$101,Bodování!$B$2:$B$101))</f>
        <v>0</v>
      </c>
      <c r="O47" s="36"/>
      <c r="P47" s="59">
        <f>IF(O47="",0,LOOKUP(O47,Bodování!$A$2:$A$101,Bodování!$B$2:$B$101))</f>
        <v>0</v>
      </c>
      <c r="Q47" s="33"/>
      <c r="R47" s="58">
        <f>IF(Q47="",0,LOOKUP(Q47,Bodování!$A$2:$A$101,Bodování!$B$2:$B$101))</f>
        <v>0</v>
      </c>
      <c r="S47" s="36"/>
      <c r="T47" s="59">
        <f>IF(S47="",0,LOOKUP(S47,Bodování!$A$2:$A$101,Bodování!$B$2:$B$101))</f>
        <v>0</v>
      </c>
      <c r="U47" s="33"/>
      <c r="V47" s="58">
        <f>IF(U47="",0,LOOKUP(U47,Bodování!$A$2:$A$101,Bodování!$B$2:$B$101))</f>
        <v>0</v>
      </c>
      <c r="W47" s="36"/>
      <c r="X47" s="59">
        <f>IF(W47="",0,LOOKUP(W47,Bodování!$A$2:$A$101,Bodování!$B$2:$B$101))</f>
        <v>0</v>
      </c>
      <c r="Y47" s="51">
        <f t="shared" si="29"/>
        <v>0</v>
      </c>
      <c r="Z47" s="51">
        <f>IF(Y47=0,0,LOOKUP(Y47,Bodování!$A$2:$A$101,Bodování!$B$2:$B$101))</f>
        <v>0</v>
      </c>
      <c r="AA47" s="51">
        <f t="shared" si="30"/>
        <v>0</v>
      </c>
      <c r="AB47" s="51">
        <f>IF(AA47=0,0,LOOKUP(AA47,Bodování!$A$2:$A$101,Bodování!$B$2:$B$101))</f>
        <v>0</v>
      </c>
      <c r="AC47" s="52">
        <f t="shared" si="31"/>
      </c>
      <c r="AD47" s="53">
        <f t="shared" si="32"/>
      </c>
      <c r="AE47" s="37"/>
      <c r="AF47" s="18"/>
      <c r="AG47" s="50">
        <f t="shared" si="33"/>
        <v>0</v>
      </c>
      <c r="AH47" s="50">
        <f t="shared" si="34"/>
        <v>0</v>
      </c>
      <c r="AI47" s="50">
        <f t="shared" si="35"/>
        <v>0</v>
      </c>
      <c r="AJ47" s="50">
        <f t="shared" si="36"/>
        <v>0</v>
      </c>
      <c r="AK47" s="50">
        <f t="shared" si="37"/>
        <v>0</v>
      </c>
      <c r="AL47" s="50">
        <f t="shared" si="38"/>
        <v>0</v>
      </c>
      <c r="AM47" s="50">
        <f t="shared" si="39"/>
        <v>0</v>
      </c>
      <c r="AN47" s="50">
        <f t="shared" si="40"/>
        <v>0</v>
      </c>
      <c r="AO47" s="50">
        <f t="shared" si="41"/>
        <v>0</v>
      </c>
      <c r="AP47" s="50">
        <f t="shared" si="42"/>
        <v>0</v>
      </c>
      <c r="AQ47" s="42">
        <f t="shared" si="43"/>
        <v>0</v>
      </c>
      <c r="AR47" s="42">
        <f t="shared" si="44"/>
        <v>10</v>
      </c>
      <c r="AS47" s="50">
        <f t="shared" si="45"/>
        <v>0</v>
      </c>
      <c r="AT47" s="50">
        <f t="shared" si="46"/>
        <v>0</v>
      </c>
      <c r="AU47" s="50">
        <f t="shared" si="47"/>
        <v>0</v>
      </c>
      <c r="AV47" s="50">
        <f t="shared" si="48"/>
        <v>0</v>
      </c>
      <c r="AW47" s="50">
        <f t="shared" si="49"/>
        <v>0</v>
      </c>
      <c r="AX47" s="50">
        <f t="shared" si="50"/>
        <v>0</v>
      </c>
      <c r="AY47" s="50">
        <f t="shared" si="51"/>
        <v>0</v>
      </c>
      <c r="AZ47" s="50">
        <f t="shared" si="52"/>
        <v>0</v>
      </c>
      <c r="BA47" s="50">
        <f t="shared" si="53"/>
        <v>0</v>
      </c>
      <c r="BB47" s="50">
        <f t="shared" si="54"/>
        <v>0</v>
      </c>
      <c r="BC47" s="42">
        <f t="shared" si="55"/>
        <v>0</v>
      </c>
      <c r="BD47" s="45">
        <f t="shared" si="56"/>
        <v>0</v>
      </c>
      <c r="BE47" s="60">
        <f t="shared" si="57"/>
        <v>0</v>
      </c>
      <c r="BF47" s="60"/>
    </row>
    <row r="48" spans="2:58" s="8" customFormat="1" ht="12.75">
      <c r="B48" s="14"/>
      <c r="C48" s="15"/>
      <c r="D48" s="14"/>
      <c r="E48" s="33"/>
      <c r="F48" s="58">
        <f>IF(E48="",0,LOOKUP(E48,Bodování!$A$2:$A$101,Bodování!$B$2:$B$101))</f>
        <v>0</v>
      </c>
      <c r="G48" s="36"/>
      <c r="H48" s="59">
        <f>IF(G48="",0,LOOKUP(G48,Bodování!$A$2:$A$101,Bodování!$B$2:$B$101))</f>
        <v>0</v>
      </c>
      <c r="I48" s="33"/>
      <c r="J48" s="58">
        <f>IF(I48="",0,LOOKUP(I48,Bodování!$A$2:$A$101,Bodování!$B$2:$B$101))</f>
        <v>0</v>
      </c>
      <c r="K48" s="36"/>
      <c r="L48" s="59">
        <f>IF(K48="",0,LOOKUP(K48,Bodování!$A$2:$A$101,Bodování!$B$2:$B$101))</f>
        <v>0</v>
      </c>
      <c r="M48" s="33"/>
      <c r="N48" s="58">
        <f>IF(M48="",0,LOOKUP(M48,Bodování!$A$2:$A$101,Bodování!$B$2:$B$101))</f>
        <v>0</v>
      </c>
      <c r="O48" s="36"/>
      <c r="P48" s="59">
        <f>IF(O48="",0,LOOKUP(O48,Bodování!$A$2:$A$101,Bodování!$B$2:$B$101))</f>
        <v>0</v>
      </c>
      <c r="Q48" s="33"/>
      <c r="R48" s="58">
        <f>IF(Q48="",0,LOOKUP(Q48,Bodování!$A$2:$A$101,Bodování!$B$2:$B$101))</f>
        <v>0</v>
      </c>
      <c r="S48" s="36"/>
      <c r="T48" s="59">
        <f>IF(S48="",0,LOOKUP(S48,Bodování!$A$2:$A$101,Bodování!$B$2:$B$101))</f>
        <v>0</v>
      </c>
      <c r="U48" s="33"/>
      <c r="V48" s="58">
        <f>IF(U48="",0,LOOKUP(U48,Bodování!$A$2:$A$101,Bodování!$B$2:$B$101))</f>
        <v>0</v>
      </c>
      <c r="W48" s="36"/>
      <c r="X48" s="59">
        <f>IF(W48="",0,LOOKUP(W48,Bodování!$A$2:$A$101,Bodování!$B$2:$B$101))</f>
        <v>0</v>
      </c>
      <c r="Y48" s="51">
        <f t="shared" si="29"/>
        <v>0</v>
      </c>
      <c r="Z48" s="51">
        <f>IF(Y48=0,0,LOOKUP(Y48,Bodování!$A$2:$A$101,Bodování!$B$2:$B$101))</f>
        <v>0</v>
      </c>
      <c r="AA48" s="51">
        <f t="shared" si="30"/>
        <v>0</v>
      </c>
      <c r="AB48" s="51">
        <f>IF(AA48=0,0,LOOKUP(AA48,Bodování!$A$2:$A$101,Bodování!$B$2:$B$101))</f>
        <v>0</v>
      </c>
      <c r="AC48" s="52">
        <f t="shared" si="31"/>
      </c>
      <c r="AD48" s="53">
        <f t="shared" si="32"/>
      </c>
      <c r="AE48" s="37"/>
      <c r="AF48" s="18"/>
      <c r="AG48" s="50">
        <f t="shared" si="33"/>
        <v>0</v>
      </c>
      <c r="AH48" s="50">
        <f t="shared" si="34"/>
        <v>0</v>
      </c>
      <c r="AI48" s="50">
        <f t="shared" si="35"/>
        <v>0</v>
      </c>
      <c r="AJ48" s="50">
        <f t="shared" si="36"/>
        <v>0</v>
      </c>
      <c r="AK48" s="50">
        <f t="shared" si="37"/>
        <v>0</v>
      </c>
      <c r="AL48" s="50">
        <f t="shared" si="38"/>
        <v>0</v>
      </c>
      <c r="AM48" s="50">
        <f t="shared" si="39"/>
        <v>0</v>
      </c>
      <c r="AN48" s="50">
        <f t="shared" si="40"/>
        <v>0</v>
      </c>
      <c r="AO48" s="50">
        <f t="shared" si="41"/>
        <v>0</v>
      </c>
      <c r="AP48" s="50">
        <f t="shared" si="42"/>
        <v>0</v>
      </c>
      <c r="AQ48" s="42">
        <f t="shared" si="43"/>
        <v>0</v>
      </c>
      <c r="AR48" s="42">
        <f t="shared" si="44"/>
        <v>10</v>
      </c>
      <c r="AS48" s="50">
        <f t="shared" si="45"/>
        <v>0</v>
      </c>
      <c r="AT48" s="50">
        <f t="shared" si="46"/>
        <v>0</v>
      </c>
      <c r="AU48" s="50">
        <f t="shared" si="47"/>
        <v>0</v>
      </c>
      <c r="AV48" s="50">
        <f t="shared" si="48"/>
        <v>0</v>
      </c>
      <c r="AW48" s="50">
        <f t="shared" si="49"/>
        <v>0</v>
      </c>
      <c r="AX48" s="50">
        <f t="shared" si="50"/>
        <v>0</v>
      </c>
      <c r="AY48" s="50">
        <f t="shared" si="51"/>
        <v>0</v>
      </c>
      <c r="AZ48" s="50">
        <f t="shared" si="52"/>
        <v>0</v>
      </c>
      <c r="BA48" s="50">
        <f t="shared" si="53"/>
        <v>0</v>
      </c>
      <c r="BB48" s="50">
        <f t="shared" si="54"/>
        <v>0</v>
      </c>
      <c r="BC48" s="42">
        <f t="shared" si="55"/>
        <v>0</v>
      </c>
      <c r="BD48" s="45">
        <f t="shared" si="56"/>
        <v>0</v>
      </c>
      <c r="BE48" s="60">
        <f t="shared" si="57"/>
        <v>0</v>
      </c>
      <c r="BF48" s="60"/>
    </row>
    <row r="49" spans="2:58" s="8" customFormat="1" ht="12.75">
      <c r="B49" s="14"/>
      <c r="C49" s="15"/>
      <c r="D49" s="14"/>
      <c r="E49" s="33"/>
      <c r="F49" s="58">
        <f>IF(E49="",0,LOOKUP(E49,Bodování!$A$2:$A$101,Bodování!$B$2:$B$101))</f>
        <v>0</v>
      </c>
      <c r="G49" s="36"/>
      <c r="H49" s="59">
        <f>IF(G49="",0,LOOKUP(G49,Bodování!$A$2:$A$101,Bodování!$B$2:$B$101))</f>
        <v>0</v>
      </c>
      <c r="I49" s="33"/>
      <c r="J49" s="58">
        <f>IF(I49="",0,LOOKUP(I49,Bodování!$A$2:$A$101,Bodování!$B$2:$B$101))</f>
        <v>0</v>
      </c>
      <c r="K49" s="36"/>
      <c r="L49" s="59">
        <f>IF(K49="",0,LOOKUP(K49,Bodování!$A$2:$A$101,Bodování!$B$2:$B$101))</f>
        <v>0</v>
      </c>
      <c r="M49" s="33"/>
      <c r="N49" s="58">
        <f>IF(M49="",0,LOOKUP(M49,Bodování!$A$2:$A$101,Bodování!$B$2:$B$101))</f>
        <v>0</v>
      </c>
      <c r="O49" s="36"/>
      <c r="P49" s="59">
        <f>IF(O49="",0,LOOKUP(O49,Bodování!$A$2:$A$101,Bodování!$B$2:$B$101))</f>
        <v>0</v>
      </c>
      <c r="Q49" s="33"/>
      <c r="R49" s="58">
        <f>IF(Q49="",0,LOOKUP(Q49,Bodování!$A$2:$A$101,Bodování!$B$2:$B$101))</f>
        <v>0</v>
      </c>
      <c r="S49" s="36"/>
      <c r="T49" s="59">
        <f>IF(S49="",0,LOOKUP(S49,Bodování!$A$2:$A$101,Bodování!$B$2:$B$101))</f>
        <v>0</v>
      </c>
      <c r="U49" s="33"/>
      <c r="V49" s="58">
        <f>IF(U49="",0,LOOKUP(U49,Bodování!$A$2:$A$101,Bodování!$B$2:$B$101))</f>
        <v>0</v>
      </c>
      <c r="W49" s="36"/>
      <c r="X49" s="59">
        <f>IF(W49="",0,LOOKUP(W49,Bodování!$A$2:$A$101,Bodování!$B$2:$B$101))</f>
        <v>0</v>
      </c>
      <c r="Y49" s="51">
        <f t="shared" si="29"/>
        <v>0</v>
      </c>
      <c r="Z49" s="51">
        <f>IF(Y49=0,0,LOOKUP(Y49,Bodování!$A$2:$A$101,Bodování!$B$2:$B$101))</f>
        <v>0</v>
      </c>
      <c r="AA49" s="51">
        <f t="shared" si="30"/>
        <v>0</v>
      </c>
      <c r="AB49" s="51">
        <f>IF(AA49=0,0,LOOKUP(AA49,Bodování!$A$2:$A$101,Bodování!$B$2:$B$101))</f>
        <v>0</v>
      </c>
      <c r="AC49" s="52">
        <f t="shared" si="31"/>
      </c>
      <c r="AD49" s="53">
        <f t="shared" si="32"/>
      </c>
      <c r="AE49" s="37"/>
      <c r="AF49" s="18"/>
      <c r="AG49" s="50">
        <f t="shared" si="33"/>
        <v>0</v>
      </c>
      <c r="AH49" s="50">
        <f t="shared" si="34"/>
        <v>0</v>
      </c>
      <c r="AI49" s="50">
        <f t="shared" si="35"/>
        <v>0</v>
      </c>
      <c r="AJ49" s="50">
        <f t="shared" si="36"/>
        <v>0</v>
      </c>
      <c r="AK49" s="50">
        <f t="shared" si="37"/>
        <v>0</v>
      </c>
      <c r="AL49" s="50">
        <f t="shared" si="38"/>
        <v>0</v>
      </c>
      <c r="AM49" s="50">
        <f t="shared" si="39"/>
        <v>0</v>
      </c>
      <c r="AN49" s="50">
        <f t="shared" si="40"/>
        <v>0</v>
      </c>
      <c r="AO49" s="50">
        <f t="shared" si="41"/>
        <v>0</v>
      </c>
      <c r="AP49" s="50">
        <f t="shared" si="42"/>
        <v>0</v>
      </c>
      <c r="AQ49" s="42">
        <f t="shared" si="43"/>
        <v>0</v>
      </c>
      <c r="AR49" s="42">
        <f t="shared" si="44"/>
        <v>10</v>
      </c>
      <c r="AS49" s="50">
        <f t="shared" si="45"/>
        <v>0</v>
      </c>
      <c r="AT49" s="50">
        <f t="shared" si="46"/>
        <v>0</v>
      </c>
      <c r="AU49" s="50">
        <f t="shared" si="47"/>
        <v>0</v>
      </c>
      <c r="AV49" s="50">
        <f t="shared" si="48"/>
        <v>0</v>
      </c>
      <c r="AW49" s="50">
        <f t="shared" si="49"/>
        <v>0</v>
      </c>
      <c r="AX49" s="50">
        <f t="shared" si="50"/>
        <v>0</v>
      </c>
      <c r="AY49" s="50">
        <f t="shared" si="51"/>
        <v>0</v>
      </c>
      <c r="AZ49" s="50">
        <f t="shared" si="52"/>
        <v>0</v>
      </c>
      <c r="BA49" s="50">
        <f t="shared" si="53"/>
        <v>0</v>
      </c>
      <c r="BB49" s="50">
        <f t="shared" si="54"/>
        <v>0</v>
      </c>
      <c r="BC49" s="42">
        <f t="shared" si="55"/>
        <v>0</v>
      </c>
      <c r="BD49" s="45">
        <f t="shared" si="56"/>
        <v>0</v>
      </c>
      <c r="BE49" s="60">
        <f t="shared" si="57"/>
        <v>0</v>
      </c>
      <c r="BF49" s="60"/>
    </row>
    <row r="50" spans="2:58" s="8" customFormat="1" ht="12.75">
      <c r="B50" s="14"/>
      <c r="C50" s="15"/>
      <c r="D50" s="14"/>
      <c r="E50" s="33"/>
      <c r="F50" s="58">
        <f>IF(E50="",0,LOOKUP(E50,Bodování!$A$2:$A$101,Bodování!$B$2:$B$101))</f>
        <v>0</v>
      </c>
      <c r="G50" s="36"/>
      <c r="H50" s="59">
        <f>IF(G50="",0,LOOKUP(G50,Bodování!$A$2:$A$101,Bodování!$B$2:$B$101))</f>
        <v>0</v>
      </c>
      <c r="I50" s="33"/>
      <c r="J50" s="58">
        <f>IF(I50="",0,LOOKUP(I50,Bodování!$A$2:$A$101,Bodování!$B$2:$B$101))</f>
        <v>0</v>
      </c>
      <c r="K50" s="36"/>
      <c r="L50" s="59">
        <f>IF(K50="",0,LOOKUP(K50,Bodování!$A$2:$A$101,Bodování!$B$2:$B$101))</f>
        <v>0</v>
      </c>
      <c r="M50" s="33"/>
      <c r="N50" s="58">
        <f>IF(M50="",0,LOOKUP(M50,Bodování!$A$2:$A$101,Bodování!$B$2:$B$101))</f>
        <v>0</v>
      </c>
      <c r="O50" s="36"/>
      <c r="P50" s="59">
        <f>IF(O50="",0,LOOKUP(O50,Bodování!$A$2:$A$101,Bodování!$B$2:$B$101))</f>
        <v>0</v>
      </c>
      <c r="Q50" s="33"/>
      <c r="R50" s="58">
        <f>IF(Q50="",0,LOOKUP(Q50,Bodování!$A$2:$A$101,Bodování!$B$2:$B$101))</f>
        <v>0</v>
      </c>
      <c r="S50" s="36"/>
      <c r="T50" s="59">
        <f>IF(S50="",0,LOOKUP(S50,Bodování!$A$2:$A$101,Bodování!$B$2:$B$101))</f>
        <v>0</v>
      </c>
      <c r="U50" s="33"/>
      <c r="V50" s="58">
        <f>IF(U50="",0,LOOKUP(U50,Bodování!$A$2:$A$101,Bodování!$B$2:$B$101))</f>
        <v>0</v>
      </c>
      <c r="W50" s="36"/>
      <c r="X50" s="59">
        <f>IF(W50="",0,LOOKUP(W50,Bodování!$A$2:$A$101,Bodování!$B$2:$B$101))</f>
        <v>0</v>
      </c>
      <c r="Y50" s="51">
        <f t="shared" si="29"/>
        <v>0</v>
      </c>
      <c r="Z50" s="51">
        <f>IF(Y50=0,0,LOOKUP(Y50,Bodování!$A$2:$A$101,Bodování!$B$2:$B$101))</f>
        <v>0</v>
      </c>
      <c r="AA50" s="51">
        <f t="shared" si="30"/>
        <v>0</v>
      </c>
      <c r="AB50" s="51">
        <f>IF(AA50=0,0,LOOKUP(AA50,Bodování!$A$2:$A$101,Bodování!$B$2:$B$101))</f>
        <v>0</v>
      </c>
      <c r="AC50" s="52">
        <f t="shared" si="31"/>
      </c>
      <c r="AD50" s="53">
        <f t="shared" si="32"/>
      </c>
      <c r="AE50" s="37"/>
      <c r="AF50" s="18"/>
      <c r="AG50" s="50">
        <f t="shared" si="33"/>
        <v>0</v>
      </c>
      <c r="AH50" s="50">
        <f t="shared" si="34"/>
        <v>0</v>
      </c>
      <c r="AI50" s="50">
        <f t="shared" si="35"/>
        <v>0</v>
      </c>
      <c r="AJ50" s="50">
        <f t="shared" si="36"/>
        <v>0</v>
      </c>
      <c r="AK50" s="50">
        <f t="shared" si="37"/>
        <v>0</v>
      </c>
      <c r="AL50" s="50">
        <f t="shared" si="38"/>
        <v>0</v>
      </c>
      <c r="AM50" s="50">
        <f t="shared" si="39"/>
        <v>0</v>
      </c>
      <c r="AN50" s="50">
        <f t="shared" si="40"/>
        <v>0</v>
      </c>
      <c r="AO50" s="50">
        <f t="shared" si="41"/>
        <v>0</v>
      </c>
      <c r="AP50" s="50">
        <f t="shared" si="42"/>
        <v>0</v>
      </c>
      <c r="AQ50" s="42">
        <f t="shared" si="43"/>
        <v>0</v>
      </c>
      <c r="AR50" s="42">
        <f t="shared" si="44"/>
        <v>10</v>
      </c>
      <c r="AS50" s="50">
        <f t="shared" si="45"/>
        <v>0</v>
      </c>
      <c r="AT50" s="50">
        <f t="shared" si="46"/>
        <v>0</v>
      </c>
      <c r="AU50" s="50">
        <f t="shared" si="47"/>
        <v>0</v>
      </c>
      <c r="AV50" s="50">
        <f t="shared" si="48"/>
        <v>0</v>
      </c>
      <c r="AW50" s="50">
        <f t="shared" si="49"/>
        <v>0</v>
      </c>
      <c r="AX50" s="50">
        <f t="shared" si="50"/>
        <v>0</v>
      </c>
      <c r="AY50" s="50">
        <f t="shared" si="51"/>
        <v>0</v>
      </c>
      <c r="AZ50" s="50">
        <f t="shared" si="52"/>
        <v>0</v>
      </c>
      <c r="BA50" s="50">
        <f t="shared" si="53"/>
        <v>0</v>
      </c>
      <c r="BB50" s="50">
        <f t="shared" si="54"/>
        <v>0</v>
      </c>
      <c r="BC50" s="42">
        <f t="shared" si="55"/>
        <v>0</v>
      </c>
      <c r="BD50" s="45">
        <f t="shared" si="56"/>
        <v>0</v>
      </c>
      <c r="BE50" s="60">
        <f t="shared" si="57"/>
        <v>0</v>
      </c>
      <c r="BF50" s="60"/>
    </row>
    <row r="51" spans="2:58" s="8" customFormat="1" ht="12.75">
      <c r="B51" s="14"/>
      <c r="C51" s="15"/>
      <c r="D51" s="14"/>
      <c r="E51" s="33"/>
      <c r="F51" s="58">
        <f>IF(E51="",0,LOOKUP(E51,Bodování!$A$2:$A$101,Bodování!$B$2:$B$101))</f>
        <v>0</v>
      </c>
      <c r="G51" s="36"/>
      <c r="H51" s="59">
        <f>IF(G51="",0,LOOKUP(G51,Bodování!$A$2:$A$101,Bodování!$B$2:$B$101))</f>
        <v>0</v>
      </c>
      <c r="I51" s="33"/>
      <c r="J51" s="58">
        <f>IF(I51="",0,LOOKUP(I51,Bodování!$A$2:$A$101,Bodování!$B$2:$B$101))</f>
        <v>0</v>
      </c>
      <c r="K51" s="36"/>
      <c r="L51" s="59">
        <f>IF(K51="",0,LOOKUP(K51,Bodování!$A$2:$A$101,Bodování!$B$2:$B$101))</f>
        <v>0</v>
      </c>
      <c r="M51" s="33"/>
      <c r="N51" s="58">
        <f>IF(M51="",0,LOOKUP(M51,Bodování!$A$2:$A$101,Bodování!$B$2:$B$101))</f>
        <v>0</v>
      </c>
      <c r="O51" s="36"/>
      <c r="P51" s="59">
        <f>IF(O51="",0,LOOKUP(O51,Bodování!$A$2:$A$101,Bodování!$B$2:$B$101))</f>
        <v>0</v>
      </c>
      <c r="Q51" s="33"/>
      <c r="R51" s="58">
        <f>IF(Q51="",0,LOOKUP(Q51,Bodování!$A$2:$A$101,Bodování!$B$2:$B$101))</f>
        <v>0</v>
      </c>
      <c r="S51" s="36"/>
      <c r="T51" s="59">
        <f>IF(S51="",0,LOOKUP(S51,Bodování!$A$2:$A$101,Bodování!$B$2:$B$101))</f>
        <v>0</v>
      </c>
      <c r="U51" s="33"/>
      <c r="V51" s="58">
        <f>IF(U51="",0,LOOKUP(U51,Bodování!$A$2:$A$101,Bodování!$B$2:$B$101))</f>
        <v>0</v>
      </c>
      <c r="W51" s="36"/>
      <c r="X51" s="59">
        <f>IF(W51="",0,LOOKUP(W51,Bodování!$A$2:$A$101,Bodování!$B$2:$B$101))</f>
        <v>0</v>
      </c>
      <c r="Y51" s="51">
        <f t="shared" si="29"/>
        <v>0</v>
      </c>
      <c r="Z51" s="51">
        <f>IF(Y51=0,0,LOOKUP(Y51,Bodování!$A$2:$A$101,Bodování!$B$2:$B$101))</f>
        <v>0</v>
      </c>
      <c r="AA51" s="51">
        <f t="shared" si="30"/>
        <v>0</v>
      </c>
      <c r="AB51" s="51">
        <f>IF(AA51=0,0,LOOKUP(AA51,Bodování!$A$2:$A$101,Bodování!$B$2:$B$101))</f>
        <v>0</v>
      </c>
      <c r="AC51" s="52">
        <f t="shared" si="31"/>
      </c>
      <c r="AD51" s="53">
        <f t="shared" si="32"/>
      </c>
      <c r="AE51" s="37"/>
      <c r="AF51" s="18"/>
      <c r="AG51" s="50">
        <f t="shared" si="33"/>
        <v>0</v>
      </c>
      <c r="AH51" s="50">
        <f t="shared" si="34"/>
        <v>0</v>
      </c>
      <c r="AI51" s="50">
        <f t="shared" si="35"/>
        <v>0</v>
      </c>
      <c r="AJ51" s="50">
        <f t="shared" si="36"/>
        <v>0</v>
      </c>
      <c r="AK51" s="50">
        <f t="shared" si="37"/>
        <v>0</v>
      </c>
      <c r="AL51" s="50">
        <f t="shared" si="38"/>
        <v>0</v>
      </c>
      <c r="AM51" s="50">
        <f t="shared" si="39"/>
        <v>0</v>
      </c>
      <c r="AN51" s="50">
        <f t="shared" si="40"/>
        <v>0</v>
      </c>
      <c r="AO51" s="50">
        <f t="shared" si="41"/>
        <v>0</v>
      </c>
      <c r="AP51" s="50">
        <f t="shared" si="42"/>
        <v>0</v>
      </c>
      <c r="AQ51" s="42">
        <f t="shared" si="43"/>
        <v>0</v>
      </c>
      <c r="AR51" s="42">
        <f t="shared" si="44"/>
        <v>10</v>
      </c>
      <c r="AS51" s="50">
        <f t="shared" si="45"/>
        <v>0</v>
      </c>
      <c r="AT51" s="50">
        <f t="shared" si="46"/>
        <v>0</v>
      </c>
      <c r="AU51" s="50">
        <f t="shared" si="47"/>
        <v>0</v>
      </c>
      <c r="AV51" s="50">
        <f t="shared" si="48"/>
        <v>0</v>
      </c>
      <c r="AW51" s="50">
        <f t="shared" si="49"/>
        <v>0</v>
      </c>
      <c r="AX51" s="50">
        <f t="shared" si="50"/>
        <v>0</v>
      </c>
      <c r="AY51" s="50">
        <f t="shared" si="51"/>
        <v>0</v>
      </c>
      <c r="AZ51" s="50">
        <f t="shared" si="52"/>
        <v>0</v>
      </c>
      <c r="BA51" s="50">
        <f t="shared" si="53"/>
        <v>0</v>
      </c>
      <c r="BB51" s="50">
        <f t="shared" si="54"/>
        <v>0</v>
      </c>
      <c r="BC51" s="42">
        <f t="shared" si="55"/>
        <v>0</v>
      </c>
      <c r="BD51" s="45">
        <f t="shared" si="56"/>
        <v>0</v>
      </c>
      <c r="BE51" s="60">
        <f t="shared" si="57"/>
        <v>0</v>
      </c>
      <c r="BF51" s="60"/>
    </row>
    <row r="52" spans="2:58" s="8" customFormat="1" ht="12.75">
      <c r="B52" s="14"/>
      <c r="C52" s="15"/>
      <c r="D52" s="14"/>
      <c r="E52" s="33"/>
      <c r="F52" s="58">
        <f>IF(E52="",0,LOOKUP(E52,Bodování!$A$2:$A$101,Bodování!$B$2:$B$101))</f>
        <v>0</v>
      </c>
      <c r="G52" s="36"/>
      <c r="H52" s="59">
        <f>IF(G52="",0,LOOKUP(G52,Bodování!$A$2:$A$101,Bodování!$B$2:$B$101))</f>
        <v>0</v>
      </c>
      <c r="I52" s="33"/>
      <c r="J52" s="58">
        <f>IF(I52="",0,LOOKUP(I52,Bodování!$A$2:$A$101,Bodování!$B$2:$B$101))</f>
        <v>0</v>
      </c>
      <c r="K52" s="36"/>
      <c r="L52" s="59">
        <f>IF(K52="",0,LOOKUP(K52,Bodování!$A$2:$A$101,Bodování!$B$2:$B$101))</f>
        <v>0</v>
      </c>
      <c r="M52" s="33"/>
      <c r="N52" s="58">
        <f>IF(M52="",0,LOOKUP(M52,Bodování!$A$2:$A$101,Bodování!$B$2:$B$101))</f>
        <v>0</v>
      </c>
      <c r="O52" s="36"/>
      <c r="P52" s="59">
        <f>IF(O52="",0,LOOKUP(O52,Bodování!$A$2:$A$101,Bodování!$B$2:$B$101))</f>
        <v>0</v>
      </c>
      <c r="Q52" s="33"/>
      <c r="R52" s="58">
        <f>IF(Q52="",0,LOOKUP(Q52,Bodování!$A$2:$A$101,Bodování!$B$2:$B$101))</f>
        <v>0</v>
      </c>
      <c r="S52" s="36"/>
      <c r="T52" s="59">
        <f>IF(S52="",0,LOOKUP(S52,Bodování!$A$2:$A$101,Bodování!$B$2:$B$101))</f>
        <v>0</v>
      </c>
      <c r="U52" s="33"/>
      <c r="V52" s="58">
        <f>IF(U52="",0,LOOKUP(U52,Bodování!$A$2:$A$101,Bodování!$B$2:$B$101))</f>
        <v>0</v>
      </c>
      <c r="W52" s="36"/>
      <c r="X52" s="59">
        <f>IF(W52="",0,LOOKUP(W52,Bodování!$A$2:$A$101,Bodování!$B$2:$B$101))</f>
        <v>0</v>
      </c>
      <c r="Y52" s="51">
        <f t="shared" si="29"/>
        <v>0</v>
      </c>
      <c r="Z52" s="51">
        <f>IF(Y52=0,0,LOOKUP(Y52,Bodování!$A$2:$A$101,Bodování!$B$2:$B$101))</f>
        <v>0</v>
      </c>
      <c r="AA52" s="51">
        <f t="shared" si="30"/>
        <v>0</v>
      </c>
      <c r="AB52" s="51">
        <f>IF(AA52=0,0,LOOKUP(AA52,Bodování!$A$2:$A$101,Bodování!$B$2:$B$101))</f>
        <v>0</v>
      </c>
      <c r="AC52" s="52">
        <f t="shared" si="31"/>
      </c>
      <c r="AD52" s="53">
        <f t="shared" si="32"/>
      </c>
      <c r="AE52" s="37"/>
      <c r="AF52" s="18"/>
      <c r="AG52" s="50">
        <f t="shared" si="33"/>
        <v>0</v>
      </c>
      <c r="AH52" s="50">
        <f t="shared" si="34"/>
        <v>0</v>
      </c>
      <c r="AI52" s="50">
        <f t="shared" si="35"/>
        <v>0</v>
      </c>
      <c r="AJ52" s="50">
        <f t="shared" si="36"/>
        <v>0</v>
      </c>
      <c r="AK52" s="50">
        <f t="shared" si="37"/>
        <v>0</v>
      </c>
      <c r="AL52" s="50">
        <f t="shared" si="38"/>
        <v>0</v>
      </c>
      <c r="AM52" s="50">
        <f t="shared" si="39"/>
        <v>0</v>
      </c>
      <c r="AN52" s="50">
        <f t="shared" si="40"/>
        <v>0</v>
      </c>
      <c r="AO52" s="50">
        <f t="shared" si="41"/>
        <v>0</v>
      </c>
      <c r="AP52" s="50">
        <f t="shared" si="42"/>
        <v>0</v>
      </c>
      <c r="AQ52" s="42">
        <f t="shared" si="43"/>
        <v>0</v>
      </c>
      <c r="AR52" s="42">
        <f t="shared" si="44"/>
        <v>10</v>
      </c>
      <c r="AS52" s="50">
        <f t="shared" si="45"/>
        <v>0</v>
      </c>
      <c r="AT52" s="50">
        <f t="shared" si="46"/>
        <v>0</v>
      </c>
      <c r="AU52" s="50">
        <f t="shared" si="47"/>
        <v>0</v>
      </c>
      <c r="AV52" s="50">
        <f t="shared" si="48"/>
        <v>0</v>
      </c>
      <c r="AW52" s="50">
        <f t="shared" si="49"/>
        <v>0</v>
      </c>
      <c r="AX52" s="50">
        <f t="shared" si="50"/>
        <v>0</v>
      </c>
      <c r="AY52" s="50">
        <f t="shared" si="51"/>
        <v>0</v>
      </c>
      <c r="AZ52" s="50">
        <f t="shared" si="52"/>
        <v>0</v>
      </c>
      <c r="BA52" s="50">
        <f t="shared" si="53"/>
        <v>0</v>
      </c>
      <c r="BB52" s="50">
        <f t="shared" si="54"/>
        <v>0</v>
      </c>
      <c r="BC52" s="42">
        <f t="shared" si="55"/>
        <v>0</v>
      </c>
      <c r="BD52" s="45">
        <f t="shared" si="56"/>
        <v>0</v>
      </c>
      <c r="BE52" s="60">
        <f t="shared" si="57"/>
        <v>0</v>
      </c>
      <c r="BF52" s="60"/>
    </row>
    <row r="53" spans="2:58" s="8" customFormat="1" ht="12.75">
      <c r="B53" s="14"/>
      <c r="C53" s="15"/>
      <c r="D53" s="14"/>
      <c r="E53" s="33"/>
      <c r="F53" s="58">
        <f>IF(E53="",0,LOOKUP(E53,Bodování!$A$2:$A$101,Bodování!$B$2:$B$101))</f>
        <v>0</v>
      </c>
      <c r="G53" s="36"/>
      <c r="H53" s="59">
        <f>IF(G53="",0,LOOKUP(G53,Bodování!$A$2:$A$101,Bodování!$B$2:$B$101))</f>
        <v>0</v>
      </c>
      <c r="I53" s="33"/>
      <c r="J53" s="58">
        <f>IF(I53="",0,LOOKUP(I53,Bodování!$A$2:$A$101,Bodování!$B$2:$B$101))</f>
        <v>0</v>
      </c>
      <c r="K53" s="36"/>
      <c r="L53" s="59">
        <f>IF(K53="",0,LOOKUP(K53,Bodování!$A$2:$A$101,Bodování!$B$2:$B$101))</f>
        <v>0</v>
      </c>
      <c r="M53" s="33"/>
      <c r="N53" s="58">
        <f>IF(M53="",0,LOOKUP(M53,Bodování!$A$2:$A$101,Bodování!$B$2:$B$101))</f>
        <v>0</v>
      </c>
      <c r="O53" s="36"/>
      <c r="P53" s="59">
        <f>IF(O53="",0,LOOKUP(O53,Bodování!$A$2:$A$101,Bodování!$B$2:$B$101))</f>
        <v>0</v>
      </c>
      <c r="Q53" s="33"/>
      <c r="R53" s="58">
        <f>IF(Q53="",0,LOOKUP(Q53,Bodování!$A$2:$A$101,Bodování!$B$2:$B$101))</f>
        <v>0</v>
      </c>
      <c r="S53" s="36"/>
      <c r="T53" s="59">
        <f>IF(S53="",0,LOOKUP(S53,Bodování!$A$2:$A$101,Bodování!$B$2:$B$101))</f>
        <v>0</v>
      </c>
      <c r="U53" s="33"/>
      <c r="V53" s="58">
        <f>IF(U53="",0,LOOKUP(U53,Bodování!$A$2:$A$101,Bodování!$B$2:$B$101))</f>
        <v>0</v>
      </c>
      <c r="W53" s="36"/>
      <c r="X53" s="59">
        <f>IF(W53="",0,LOOKUP(W53,Bodování!$A$2:$A$101,Bodování!$B$2:$B$101))</f>
        <v>0</v>
      </c>
      <c r="Y53" s="51">
        <f t="shared" si="29"/>
        <v>0</v>
      </c>
      <c r="Z53" s="51">
        <f>IF(Y53=0,0,LOOKUP(Y53,Bodování!$A$2:$A$101,Bodování!$B$2:$B$101))</f>
        <v>0</v>
      </c>
      <c r="AA53" s="51">
        <f t="shared" si="30"/>
        <v>0</v>
      </c>
      <c r="AB53" s="51">
        <f>IF(AA53=0,0,LOOKUP(AA53,Bodování!$A$2:$A$101,Bodování!$B$2:$B$101))</f>
        <v>0</v>
      </c>
      <c r="AC53" s="52">
        <f t="shared" si="31"/>
      </c>
      <c r="AD53" s="53">
        <f t="shared" si="32"/>
      </c>
      <c r="AE53" s="37"/>
      <c r="AF53" s="18"/>
      <c r="AG53" s="50">
        <f t="shared" si="33"/>
        <v>0</v>
      </c>
      <c r="AH53" s="50">
        <f t="shared" si="34"/>
        <v>0</v>
      </c>
      <c r="AI53" s="50">
        <f t="shared" si="35"/>
        <v>0</v>
      </c>
      <c r="AJ53" s="50">
        <f t="shared" si="36"/>
        <v>0</v>
      </c>
      <c r="AK53" s="50">
        <f t="shared" si="37"/>
        <v>0</v>
      </c>
      <c r="AL53" s="50">
        <f t="shared" si="38"/>
        <v>0</v>
      </c>
      <c r="AM53" s="50">
        <f t="shared" si="39"/>
        <v>0</v>
      </c>
      <c r="AN53" s="50">
        <f t="shared" si="40"/>
        <v>0</v>
      </c>
      <c r="AO53" s="50">
        <f t="shared" si="41"/>
        <v>0</v>
      </c>
      <c r="AP53" s="50">
        <f t="shared" si="42"/>
        <v>0</v>
      </c>
      <c r="AQ53" s="42">
        <f t="shared" si="43"/>
        <v>0</v>
      </c>
      <c r="AR53" s="42">
        <f t="shared" si="44"/>
        <v>10</v>
      </c>
      <c r="AS53" s="50">
        <f t="shared" si="45"/>
        <v>0</v>
      </c>
      <c r="AT53" s="50">
        <f t="shared" si="46"/>
        <v>0</v>
      </c>
      <c r="AU53" s="50">
        <f t="shared" si="47"/>
        <v>0</v>
      </c>
      <c r="AV53" s="50">
        <f t="shared" si="48"/>
        <v>0</v>
      </c>
      <c r="AW53" s="50">
        <f t="shared" si="49"/>
        <v>0</v>
      </c>
      <c r="AX53" s="50">
        <f t="shared" si="50"/>
        <v>0</v>
      </c>
      <c r="AY53" s="50">
        <f t="shared" si="51"/>
        <v>0</v>
      </c>
      <c r="AZ53" s="50">
        <f t="shared" si="52"/>
        <v>0</v>
      </c>
      <c r="BA53" s="50">
        <f t="shared" si="53"/>
        <v>0</v>
      </c>
      <c r="BB53" s="50">
        <f t="shared" si="54"/>
        <v>0</v>
      </c>
      <c r="BC53" s="42">
        <f t="shared" si="55"/>
        <v>0</v>
      </c>
      <c r="BD53" s="45">
        <f t="shared" si="56"/>
        <v>0</v>
      </c>
      <c r="BE53" s="60">
        <f t="shared" si="57"/>
        <v>0</v>
      </c>
      <c r="BF53" s="60"/>
    </row>
    <row r="54" spans="2:58" s="8" customFormat="1" ht="12.75">
      <c r="B54" s="14"/>
      <c r="C54" s="15"/>
      <c r="D54" s="14"/>
      <c r="E54" s="33"/>
      <c r="F54" s="58">
        <f>IF(E54="",0,LOOKUP(E54,Bodování!$A$2:$A$101,Bodování!$B$2:$B$101))</f>
        <v>0</v>
      </c>
      <c r="G54" s="36"/>
      <c r="H54" s="59">
        <f>IF(G54="",0,LOOKUP(G54,Bodování!$A$2:$A$101,Bodování!$B$2:$B$101))</f>
        <v>0</v>
      </c>
      <c r="I54" s="33"/>
      <c r="J54" s="58">
        <f>IF(I54="",0,LOOKUP(I54,Bodování!$A$2:$A$101,Bodování!$B$2:$B$101))</f>
        <v>0</v>
      </c>
      <c r="K54" s="36"/>
      <c r="L54" s="59">
        <f>IF(K54="",0,LOOKUP(K54,Bodování!$A$2:$A$101,Bodování!$B$2:$B$101))</f>
        <v>0</v>
      </c>
      <c r="M54" s="33"/>
      <c r="N54" s="58">
        <f>IF(M54="",0,LOOKUP(M54,Bodování!$A$2:$A$101,Bodování!$B$2:$B$101))</f>
        <v>0</v>
      </c>
      <c r="O54" s="36"/>
      <c r="P54" s="59">
        <f>IF(O54="",0,LOOKUP(O54,Bodování!$A$2:$A$101,Bodování!$B$2:$B$101))</f>
        <v>0</v>
      </c>
      <c r="Q54" s="33"/>
      <c r="R54" s="58">
        <f>IF(Q54="",0,LOOKUP(Q54,Bodování!$A$2:$A$101,Bodování!$B$2:$B$101))</f>
        <v>0</v>
      </c>
      <c r="S54" s="36"/>
      <c r="T54" s="59">
        <f>IF(S54="",0,LOOKUP(S54,Bodování!$A$2:$A$101,Bodování!$B$2:$B$101))</f>
        <v>0</v>
      </c>
      <c r="U54" s="33"/>
      <c r="V54" s="58">
        <f>IF(U54="",0,LOOKUP(U54,Bodování!$A$2:$A$101,Bodování!$B$2:$B$101))</f>
        <v>0</v>
      </c>
      <c r="W54" s="36"/>
      <c r="X54" s="59">
        <f>IF(W54="",0,LOOKUP(W54,Bodování!$A$2:$A$101,Bodování!$B$2:$B$101))</f>
        <v>0</v>
      </c>
      <c r="Y54" s="51">
        <f t="shared" si="29"/>
        <v>0</v>
      </c>
      <c r="Z54" s="51">
        <f>IF(Y54=0,0,LOOKUP(Y54,Bodování!$A$2:$A$101,Bodování!$B$2:$B$101))</f>
        <v>0</v>
      </c>
      <c r="AA54" s="51">
        <f t="shared" si="30"/>
        <v>0</v>
      </c>
      <c r="AB54" s="51">
        <f>IF(AA54=0,0,LOOKUP(AA54,Bodování!$A$2:$A$101,Bodování!$B$2:$B$101))</f>
        <v>0</v>
      </c>
      <c r="AC54" s="52">
        <f t="shared" si="31"/>
      </c>
      <c r="AD54" s="53">
        <f t="shared" si="32"/>
      </c>
      <c r="AE54" s="37"/>
      <c r="AF54" s="18"/>
      <c r="AG54" s="50">
        <f t="shared" si="33"/>
        <v>0</v>
      </c>
      <c r="AH54" s="50">
        <f t="shared" si="34"/>
        <v>0</v>
      </c>
      <c r="AI54" s="50">
        <f t="shared" si="35"/>
        <v>0</v>
      </c>
      <c r="AJ54" s="50">
        <f t="shared" si="36"/>
        <v>0</v>
      </c>
      <c r="AK54" s="50">
        <f t="shared" si="37"/>
        <v>0</v>
      </c>
      <c r="AL54" s="50">
        <f t="shared" si="38"/>
        <v>0</v>
      </c>
      <c r="AM54" s="50">
        <f t="shared" si="39"/>
        <v>0</v>
      </c>
      <c r="AN54" s="50">
        <f t="shared" si="40"/>
        <v>0</v>
      </c>
      <c r="AO54" s="50">
        <f t="shared" si="41"/>
        <v>0</v>
      </c>
      <c r="AP54" s="50">
        <f t="shared" si="42"/>
        <v>0</v>
      </c>
      <c r="AQ54" s="42">
        <f t="shared" si="43"/>
        <v>0</v>
      </c>
      <c r="AR54" s="42">
        <f t="shared" si="44"/>
        <v>10</v>
      </c>
      <c r="AS54" s="50">
        <f t="shared" si="45"/>
        <v>0</v>
      </c>
      <c r="AT54" s="50">
        <f t="shared" si="46"/>
        <v>0</v>
      </c>
      <c r="AU54" s="50">
        <f t="shared" si="47"/>
        <v>0</v>
      </c>
      <c r="AV54" s="50">
        <f t="shared" si="48"/>
        <v>0</v>
      </c>
      <c r="AW54" s="50">
        <f t="shared" si="49"/>
        <v>0</v>
      </c>
      <c r="AX54" s="50">
        <f t="shared" si="50"/>
        <v>0</v>
      </c>
      <c r="AY54" s="50">
        <f t="shared" si="51"/>
        <v>0</v>
      </c>
      <c r="AZ54" s="50">
        <f t="shared" si="52"/>
        <v>0</v>
      </c>
      <c r="BA54" s="50">
        <f t="shared" si="53"/>
        <v>0</v>
      </c>
      <c r="BB54" s="50">
        <f t="shared" si="54"/>
        <v>0</v>
      </c>
      <c r="BC54" s="42">
        <f t="shared" si="55"/>
        <v>0</v>
      </c>
      <c r="BD54" s="45">
        <f t="shared" si="56"/>
        <v>0</v>
      </c>
      <c r="BE54" s="60">
        <f t="shared" si="57"/>
        <v>0</v>
      </c>
      <c r="BF54" s="60"/>
    </row>
    <row r="55" spans="2:58" s="8" customFormat="1" ht="12.75">
      <c r="B55" s="14"/>
      <c r="C55" s="15"/>
      <c r="D55" s="14"/>
      <c r="E55" s="33"/>
      <c r="F55" s="58">
        <f>IF(E55="",0,LOOKUP(E55,Bodování!$A$2:$A$101,Bodování!$B$2:$B$101))</f>
        <v>0</v>
      </c>
      <c r="G55" s="36"/>
      <c r="H55" s="59">
        <f>IF(G55="",0,LOOKUP(G55,Bodování!$A$2:$A$101,Bodování!$B$2:$B$101))</f>
        <v>0</v>
      </c>
      <c r="I55" s="33"/>
      <c r="J55" s="58">
        <f>IF(I55="",0,LOOKUP(I55,Bodování!$A$2:$A$101,Bodování!$B$2:$B$101))</f>
        <v>0</v>
      </c>
      <c r="K55" s="36"/>
      <c r="L55" s="59">
        <f>IF(K55="",0,LOOKUP(K55,Bodování!$A$2:$A$101,Bodování!$B$2:$B$101))</f>
        <v>0</v>
      </c>
      <c r="M55" s="33"/>
      <c r="N55" s="58">
        <f>IF(M55="",0,LOOKUP(M55,Bodování!$A$2:$A$101,Bodování!$B$2:$B$101))</f>
        <v>0</v>
      </c>
      <c r="O55" s="36"/>
      <c r="P55" s="59">
        <f>IF(O55="",0,LOOKUP(O55,Bodování!$A$2:$A$101,Bodování!$B$2:$B$101))</f>
        <v>0</v>
      </c>
      <c r="Q55" s="33"/>
      <c r="R55" s="58">
        <f>IF(Q55="",0,LOOKUP(Q55,Bodování!$A$2:$A$101,Bodování!$B$2:$B$101))</f>
        <v>0</v>
      </c>
      <c r="S55" s="36"/>
      <c r="T55" s="59">
        <f>IF(S55="",0,LOOKUP(S55,Bodování!$A$2:$A$101,Bodování!$B$2:$B$101))</f>
        <v>0</v>
      </c>
      <c r="U55" s="33"/>
      <c r="V55" s="58">
        <f>IF(U55="",0,LOOKUP(U55,Bodování!$A$2:$A$101,Bodování!$B$2:$B$101))</f>
        <v>0</v>
      </c>
      <c r="W55" s="36"/>
      <c r="X55" s="59">
        <f>IF(W55="",0,LOOKUP(W55,Bodování!$A$2:$A$101,Bodování!$B$2:$B$101))</f>
        <v>0</v>
      </c>
      <c r="Y55" s="51">
        <f t="shared" si="29"/>
        <v>0</v>
      </c>
      <c r="Z55" s="51">
        <f>IF(Y55=0,0,LOOKUP(Y55,Bodování!$A$2:$A$101,Bodování!$B$2:$B$101))</f>
        <v>0</v>
      </c>
      <c r="AA55" s="51">
        <f t="shared" si="30"/>
        <v>0</v>
      </c>
      <c r="AB55" s="51">
        <f>IF(AA55=0,0,LOOKUP(AA55,Bodování!$A$2:$A$101,Bodování!$B$2:$B$101))</f>
        <v>0</v>
      </c>
      <c r="AC55" s="52">
        <f t="shared" si="31"/>
      </c>
      <c r="AD55" s="53">
        <f t="shared" si="32"/>
      </c>
      <c r="AE55" s="37"/>
      <c r="AF55" s="18"/>
      <c r="AG55" s="50">
        <f t="shared" si="33"/>
        <v>0</v>
      </c>
      <c r="AH55" s="50">
        <f t="shared" si="34"/>
        <v>0</v>
      </c>
      <c r="AI55" s="50">
        <f t="shared" si="35"/>
        <v>0</v>
      </c>
      <c r="AJ55" s="50">
        <f t="shared" si="36"/>
        <v>0</v>
      </c>
      <c r="AK55" s="50">
        <f t="shared" si="37"/>
        <v>0</v>
      </c>
      <c r="AL55" s="50">
        <f t="shared" si="38"/>
        <v>0</v>
      </c>
      <c r="AM55" s="50">
        <f t="shared" si="39"/>
        <v>0</v>
      </c>
      <c r="AN55" s="50">
        <f t="shared" si="40"/>
        <v>0</v>
      </c>
      <c r="AO55" s="50">
        <f t="shared" si="41"/>
        <v>0</v>
      </c>
      <c r="AP55" s="50">
        <f t="shared" si="42"/>
        <v>0</v>
      </c>
      <c r="AQ55" s="42">
        <f t="shared" si="43"/>
        <v>0</v>
      </c>
      <c r="AR55" s="42">
        <f t="shared" si="44"/>
        <v>10</v>
      </c>
      <c r="AS55" s="50">
        <f t="shared" si="45"/>
        <v>0</v>
      </c>
      <c r="AT55" s="50">
        <f t="shared" si="46"/>
        <v>0</v>
      </c>
      <c r="AU55" s="50">
        <f t="shared" si="47"/>
        <v>0</v>
      </c>
      <c r="AV55" s="50">
        <f t="shared" si="48"/>
        <v>0</v>
      </c>
      <c r="AW55" s="50">
        <f t="shared" si="49"/>
        <v>0</v>
      </c>
      <c r="AX55" s="50">
        <f t="shared" si="50"/>
        <v>0</v>
      </c>
      <c r="AY55" s="50">
        <f t="shared" si="51"/>
        <v>0</v>
      </c>
      <c r="AZ55" s="50">
        <f t="shared" si="52"/>
        <v>0</v>
      </c>
      <c r="BA55" s="50">
        <f t="shared" si="53"/>
        <v>0</v>
      </c>
      <c r="BB55" s="50">
        <f t="shared" si="54"/>
        <v>0</v>
      </c>
      <c r="BC55" s="42">
        <f t="shared" si="55"/>
        <v>0</v>
      </c>
      <c r="BD55" s="45">
        <f t="shared" si="56"/>
        <v>0</v>
      </c>
      <c r="BE55" s="60">
        <f t="shared" si="57"/>
        <v>0</v>
      </c>
      <c r="BF55" s="60"/>
    </row>
    <row r="56" spans="2:58" s="8" customFormat="1" ht="12.75">
      <c r="B56" s="14"/>
      <c r="C56" s="15"/>
      <c r="D56" s="14"/>
      <c r="E56" s="33"/>
      <c r="F56" s="58">
        <f>IF(E56="",0,LOOKUP(E56,Bodování!$A$2:$A$101,Bodování!$B$2:$B$101))</f>
        <v>0</v>
      </c>
      <c r="G56" s="36"/>
      <c r="H56" s="59">
        <f>IF(G56="",0,LOOKUP(G56,Bodování!$A$2:$A$101,Bodování!$B$2:$B$101))</f>
        <v>0</v>
      </c>
      <c r="I56" s="33"/>
      <c r="J56" s="58">
        <f>IF(I56="",0,LOOKUP(I56,Bodování!$A$2:$A$101,Bodování!$B$2:$B$101))</f>
        <v>0</v>
      </c>
      <c r="K56" s="36"/>
      <c r="L56" s="59">
        <f>IF(K56="",0,LOOKUP(K56,Bodování!$A$2:$A$101,Bodování!$B$2:$B$101))</f>
        <v>0</v>
      </c>
      <c r="M56" s="33"/>
      <c r="N56" s="58">
        <f>IF(M56="",0,LOOKUP(M56,Bodování!$A$2:$A$101,Bodování!$B$2:$B$101))</f>
        <v>0</v>
      </c>
      <c r="O56" s="36"/>
      <c r="P56" s="59">
        <f>IF(O56="",0,LOOKUP(O56,Bodování!$A$2:$A$101,Bodování!$B$2:$B$101))</f>
        <v>0</v>
      </c>
      <c r="Q56" s="33"/>
      <c r="R56" s="58">
        <f>IF(Q56="",0,LOOKUP(Q56,Bodování!$A$2:$A$101,Bodování!$B$2:$B$101))</f>
        <v>0</v>
      </c>
      <c r="S56" s="36"/>
      <c r="T56" s="59">
        <f>IF(S56="",0,LOOKUP(S56,Bodování!$A$2:$A$101,Bodování!$B$2:$B$101))</f>
        <v>0</v>
      </c>
      <c r="U56" s="33"/>
      <c r="V56" s="58">
        <f>IF(U56="",0,LOOKUP(U56,Bodování!$A$2:$A$101,Bodování!$B$2:$B$101))</f>
        <v>0</v>
      </c>
      <c r="W56" s="36"/>
      <c r="X56" s="59">
        <f>IF(W56="",0,LOOKUP(W56,Bodování!$A$2:$A$101,Bodování!$B$2:$B$101))</f>
        <v>0</v>
      </c>
      <c r="Y56" s="51">
        <f t="shared" si="29"/>
        <v>0</v>
      </c>
      <c r="Z56" s="51">
        <f>IF(Y56=0,0,LOOKUP(Y56,Bodování!$A$2:$A$101,Bodování!$B$2:$B$101))</f>
        <v>0</v>
      </c>
      <c r="AA56" s="51">
        <f t="shared" si="30"/>
        <v>0</v>
      </c>
      <c r="AB56" s="51">
        <f>IF(AA56=0,0,LOOKUP(AA56,Bodování!$A$2:$A$101,Bodování!$B$2:$B$101))</f>
        <v>0</v>
      </c>
      <c r="AC56" s="52">
        <f t="shared" si="31"/>
      </c>
      <c r="AD56" s="53">
        <f t="shared" si="32"/>
      </c>
      <c r="AE56" s="37"/>
      <c r="AF56" s="18"/>
      <c r="AG56" s="50">
        <f t="shared" si="33"/>
        <v>0</v>
      </c>
      <c r="AH56" s="50">
        <f t="shared" si="34"/>
        <v>0</v>
      </c>
      <c r="AI56" s="50">
        <f t="shared" si="35"/>
        <v>0</v>
      </c>
      <c r="AJ56" s="50">
        <f t="shared" si="36"/>
        <v>0</v>
      </c>
      <c r="AK56" s="50">
        <f t="shared" si="37"/>
        <v>0</v>
      </c>
      <c r="AL56" s="50">
        <f t="shared" si="38"/>
        <v>0</v>
      </c>
      <c r="AM56" s="50">
        <f t="shared" si="39"/>
        <v>0</v>
      </c>
      <c r="AN56" s="50">
        <f t="shared" si="40"/>
        <v>0</v>
      </c>
      <c r="AO56" s="50">
        <f t="shared" si="41"/>
        <v>0</v>
      </c>
      <c r="AP56" s="50">
        <f t="shared" si="42"/>
        <v>0</v>
      </c>
      <c r="AQ56" s="42">
        <f t="shared" si="43"/>
        <v>0</v>
      </c>
      <c r="AR56" s="42">
        <f t="shared" si="44"/>
        <v>10</v>
      </c>
      <c r="AS56" s="50">
        <f t="shared" si="45"/>
        <v>0</v>
      </c>
      <c r="AT56" s="50">
        <f t="shared" si="46"/>
        <v>0</v>
      </c>
      <c r="AU56" s="50">
        <f t="shared" si="47"/>
        <v>0</v>
      </c>
      <c r="AV56" s="50">
        <f t="shared" si="48"/>
        <v>0</v>
      </c>
      <c r="AW56" s="50">
        <f t="shared" si="49"/>
        <v>0</v>
      </c>
      <c r="AX56" s="50">
        <f t="shared" si="50"/>
        <v>0</v>
      </c>
      <c r="AY56" s="50">
        <f t="shared" si="51"/>
        <v>0</v>
      </c>
      <c r="AZ56" s="50">
        <f t="shared" si="52"/>
        <v>0</v>
      </c>
      <c r="BA56" s="50">
        <f t="shared" si="53"/>
        <v>0</v>
      </c>
      <c r="BB56" s="50">
        <f t="shared" si="54"/>
        <v>0</v>
      </c>
      <c r="BC56" s="42">
        <f t="shared" si="55"/>
        <v>0</v>
      </c>
      <c r="BD56" s="45">
        <f t="shared" si="56"/>
        <v>0</v>
      </c>
      <c r="BE56" s="60">
        <f t="shared" si="57"/>
        <v>0</v>
      </c>
      <c r="BF56" s="60"/>
    </row>
    <row r="57" spans="2:58" s="8" customFormat="1" ht="12.75">
      <c r="B57" s="14"/>
      <c r="C57" s="15"/>
      <c r="D57" s="14"/>
      <c r="E57" s="33"/>
      <c r="F57" s="58">
        <f>IF(E57="",0,LOOKUP(E57,Bodování!$A$2:$A$101,Bodování!$B$2:$B$101))</f>
        <v>0</v>
      </c>
      <c r="G57" s="36"/>
      <c r="H57" s="59">
        <f>IF(G57="",0,LOOKUP(G57,Bodování!$A$2:$A$101,Bodování!$B$2:$B$101))</f>
        <v>0</v>
      </c>
      <c r="I57" s="33"/>
      <c r="J57" s="58">
        <f>IF(I57="",0,LOOKUP(I57,Bodování!$A$2:$A$101,Bodování!$B$2:$B$101))</f>
        <v>0</v>
      </c>
      <c r="K57" s="36"/>
      <c r="L57" s="59">
        <f>IF(K57="",0,LOOKUP(K57,Bodování!$A$2:$A$101,Bodování!$B$2:$B$101))</f>
        <v>0</v>
      </c>
      <c r="M57" s="33"/>
      <c r="N57" s="58">
        <f>IF(M57="",0,LOOKUP(M57,Bodování!$A$2:$A$101,Bodování!$B$2:$B$101))</f>
        <v>0</v>
      </c>
      <c r="O57" s="36"/>
      <c r="P57" s="59">
        <f>IF(O57="",0,LOOKUP(O57,Bodování!$A$2:$A$101,Bodování!$B$2:$B$101))</f>
        <v>0</v>
      </c>
      <c r="Q57" s="33"/>
      <c r="R57" s="58">
        <f>IF(Q57="",0,LOOKUP(Q57,Bodování!$A$2:$A$101,Bodování!$B$2:$B$101))</f>
        <v>0</v>
      </c>
      <c r="S57" s="36"/>
      <c r="T57" s="59">
        <f>IF(S57="",0,LOOKUP(S57,Bodování!$A$2:$A$101,Bodování!$B$2:$B$101))</f>
        <v>0</v>
      </c>
      <c r="U57" s="33"/>
      <c r="V57" s="58">
        <f>IF(U57="",0,LOOKUP(U57,Bodování!$A$2:$A$101,Bodování!$B$2:$B$101))</f>
        <v>0</v>
      </c>
      <c r="W57" s="36"/>
      <c r="X57" s="59">
        <f>IF(W57="",0,LOOKUP(W57,Bodování!$A$2:$A$101,Bodování!$B$2:$B$101))</f>
        <v>0</v>
      </c>
      <c r="Y57" s="51">
        <f t="shared" si="29"/>
        <v>0</v>
      </c>
      <c r="Z57" s="51">
        <f>IF(Y57=0,0,LOOKUP(Y57,Bodování!$A$2:$A$101,Bodování!$B$2:$B$101))</f>
        <v>0</v>
      </c>
      <c r="AA57" s="51">
        <f t="shared" si="30"/>
        <v>0</v>
      </c>
      <c r="AB57" s="51">
        <f>IF(AA57=0,0,LOOKUP(AA57,Bodování!$A$2:$A$101,Bodování!$B$2:$B$101))</f>
        <v>0</v>
      </c>
      <c r="AC57" s="52">
        <f t="shared" si="31"/>
      </c>
      <c r="AD57" s="53">
        <f t="shared" si="32"/>
      </c>
      <c r="AE57" s="37"/>
      <c r="AF57" s="18"/>
      <c r="AG57" s="50">
        <f t="shared" si="33"/>
        <v>0</v>
      </c>
      <c r="AH57" s="50">
        <f t="shared" si="34"/>
        <v>0</v>
      </c>
      <c r="AI57" s="50">
        <f t="shared" si="35"/>
        <v>0</v>
      </c>
      <c r="AJ57" s="50">
        <f t="shared" si="36"/>
        <v>0</v>
      </c>
      <c r="AK57" s="50">
        <f t="shared" si="37"/>
        <v>0</v>
      </c>
      <c r="AL57" s="50">
        <f t="shared" si="38"/>
        <v>0</v>
      </c>
      <c r="AM57" s="50">
        <f t="shared" si="39"/>
        <v>0</v>
      </c>
      <c r="AN57" s="50">
        <f t="shared" si="40"/>
        <v>0</v>
      </c>
      <c r="AO57" s="50">
        <f t="shared" si="41"/>
        <v>0</v>
      </c>
      <c r="AP57" s="50">
        <f t="shared" si="42"/>
        <v>0</v>
      </c>
      <c r="AQ57" s="42">
        <f t="shared" si="43"/>
        <v>0</v>
      </c>
      <c r="AR57" s="42">
        <f t="shared" si="44"/>
        <v>10</v>
      </c>
      <c r="AS57" s="50">
        <f t="shared" si="45"/>
        <v>0</v>
      </c>
      <c r="AT57" s="50">
        <f t="shared" si="46"/>
        <v>0</v>
      </c>
      <c r="AU57" s="50">
        <f t="shared" si="47"/>
        <v>0</v>
      </c>
      <c r="AV57" s="50">
        <f t="shared" si="48"/>
        <v>0</v>
      </c>
      <c r="AW57" s="50">
        <f t="shared" si="49"/>
        <v>0</v>
      </c>
      <c r="AX57" s="50">
        <f t="shared" si="50"/>
        <v>0</v>
      </c>
      <c r="AY57" s="50">
        <f t="shared" si="51"/>
        <v>0</v>
      </c>
      <c r="AZ57" s="50">
        <f t="shared" si="52"/>
        <v>0</v>
      </c>
      <c r="BA57" s="50">
        <f t="shared" si="53"/>
        <v>0</v>
      </c>
      <c r="BB57" s="50">
        <f t="shared" si="54"/>
        <v>0</v>
      </c>
      <c r="BC57" s="42">
        <f t="shared" si="55"/>
        <v>0</v>
      </c>
      <c r="BD57" s="45">
        <f t="shared" si="56"/>
        <v>0</v>
      </c>
      <c r="BE57" s="60">
        <f t="shared" si="57"/>
        <v>0</v>
      </c>
      <c r="BF57" s="60"/>
    </row>
    <row r="58" spans="2:58" s="8" customFormat="1" ht="12.75">
      <c r="B58" s="14"/>
      <c r="C58" s="15"/>
      <c r="D58" s="14"/>
      <c r="E58" s="33"/>
      <c r="F58" s="58">
        <f>IF(E58="",0,LOOKUP(E58,Bodování!$A$2:$A$101,Bodování!$B$2:$B$101))</f>
        <v>0</v>
      </c>
      <c r="G58" s="36"/>
      <c r="H58" s="59">
        <f>IF(G58="",0,LOOKUP(G58,Bodování!$A$2:$A$101,Bodování!$B$2:$B$101))</f>
        <v>0</v>
      </c>
      <c r="I58" s="33"/>
      <c r="J58" s="58">
        <f>IF(I58="",0,LOOKUP(I58,Bodování!$A$2:$A$101,Bodování!$B$2:$B$101))</f>
        <v>0</v>
      </c>
      <c r="K58" s="36"/>
      <c r="L58" s="59">
        <f>IF(K58="",0,LOOKUP(K58,Bodování!$A$2:$A$101,Bodování!$B$2:$B$101))</f>
        <v>0</v>
      </c>
      <c r="M58" s="33"/>
      <c r="N58" s="58">
        <f>IF(M58="",0,LOOKUP(M58,Bodování!$A$2:$A$101,Bodování!$B$2:$B$101))</f>
        <v>0</v>
      </c>
      <c r="O58" s="36"/>
      <c r="P58" s="59">
        <f>IF(O58="",0,LOOKUP(O58,Bodování!$A$2:$A$101,Bodování!$B$2:$B$101))</f>
        <v>0</v>
      </c>
      <c r="Q58" s="33"/>
      <c r="R58" s="58">
        <f>IF(Q58="",0,LOOKUP(Q58,Bodování!$A$2:$A$101,Bodování!$B$2:$B$101))</f>
        <v>0</v>
      </c>
      <c r="S58" s="36"/>
      <c r="T58" s="59">
        <f>IF(S58="",0,LOOKUP(S58,Bodování!$A$2:$A$101,Bodování!$B$2:$B$101))</f>
        <v>0</v>
      </c>
      <c r="U58" s="33"/>
      <c r="V58" s="58">
        <f>IF(U58="",0,LOOKUP(U58,Bodování!$A$2:$A$101,Bodování!$B$2:$B$101))</f>
        <v>0</v>
      </c>
      <c r="W58" s="36"/>
      <c r="X58" s="59">
        <f>IF(W58="",0,LOOKUP(W58,Bodování!$A$2:$A$101,Bodování!$B$2:$B$101))</f>
        <v>0</v>
      </c>
      <c r="Y58" s="51">
        <f t="shared" si="29"/>
        <v>0</v>
      </c>
      <c r="Z58" s="51">
        <f>IF(Y58=0,0,LOOKUP(Y58,Bodování!$A$2:$A$101,Bodování!$B$2:$B$101))</f>
        <v>0</v>
      </c>
      <c r="AA58" s="51">
        <f t="shared" si="30"/>
        <v>0</v>
      </c>
      <c r="AB58" s="51">
        <f>IF(AA58=0,0,LOOKUP(AA58,Bodování!$A$2:$A$101,Bodování!$B$2:$B$101))</f>
        <v>0</v>
      </c>
      <c r="AC58" s="52">
        <f t="shared" si="31"/>
      </c>
      <c r="AD58" s="53">
        <f t="shared" si="32"/>
      </c>
      <c r="AE58" s="37"/>
      <c r="AF58" s="18"/>
      <c r="AG58" s="50">
        <f t="shared" si="33"/>
        <v>0</v>
      </c>
      <c r="AH58" s="50">
        <f t="shared" si="34"/>
        <v>0</v>
      </c>
      <c r="AI58" s="50">
        <f t="shared" si="35"/>
        <v>0</v>
      </c>
      <c r="AJ58" s="50">
        <f t="shared" si="36"/>
        <v>0</v>
      </c>
      <c r="AK58" s="50">
        <f t="shared" si="37"/>
        <v>0</v>
      </c>
      <c r="AL58" s="50">
        <f t="shared" si="38"/>
        <v>0</v>
      </c>
      <c r="AM58" s="50">
        <f t="shared" si="39"/>
        <v>0</v>
      </c>
      <c r="AN58" s="50">
        <f t="shared" si="40"/>
        <v>0</v>
      </c>
      <c r="AO58" s="50">
        <f t="shared" si="41"/>
        <v>0</v>
      </c>
      <c r="AP58" s="50">
        <f t="shared" si="42"/>
        <v>0</v>
      </c>
      <c r="AQ58" s="42">
        <f t="shared" si="43"/>
        <v>0</v>
      </c>
      <c r="AR58" s="42">
        <f t="shared" si="44"/>
        <v>10</v>
      </c>
      <c r="AS58" s="50">
        <f t="shared" si="45"/>
        <v>0</v>
      </c>
      <c r="AT58" s="50">
        <f t="shared" si="46"/>
        <v>0</v>
      </c>
      <c r="AU58" s="50">
        <f t="shared" si="47"/>
        <v>0</v>
      </c>
      <c r="AV58" s="50">
        <f t="shared" si="48"/>
        <v>0</v>
      </c>
      <c r="AW58" s="50">
        <f t="shared" si="49"/>
        <v>0</v>
      </c>
      <c r="AX58" s="50">
        <f t="shared" si="50"/>
        <v>0</v>
      </c>
      <c r="AY58" s="50">
        <f t="shared" si="51"/>
        <v>0</v>
      </c>
      <c r="AZ58" s="50">
        <f t="shared" si="52"/>
        <v>0</v>
      </c>
      <c r="BA58" s="50">
        <f t="shared" si="53"/>
        <v>0</v>
      </c>
      <c r="BB58" s="50">
        <f t="shared" si="54"/>
        <v>0</v>
      </c>
      <c r="BC58" s="42">
        <f t="shared" si="55"/>
        <v>0</v>
      </c>
      <c r="BD58" s="45">
        <f t="shared" si="56"/>
        <v>0</v>
      </c>
      <c r="BE58" s="60">
        <f t="shared" si="57"/>
        <v>0</v>
      </c>
      <c r="BF58" s="60"/>
    </row>
    <row r="59" spans="2:58" s="8" customFormat="1" ht="12.75">
      <c r="B59" s="14"/>
      <c r="C59" s="15"/>
      <c r="D59" s="14"/>
      <c r="E59" s="33"/>
      <c r="F59" s="58">
        <f>IF(E59="",0,LOOKUP(E59,Bodování!$A$2:$A$101,Bodování!$B$2:$B$101))</f>
        <v>0</v>
      </c>
      <c r="G59" s="36"/>
      <c r="H59" s="59">
        <f>IF(G59="",0,LOOKUP(G59,Bodování!$A$2:$A$101,Bodování!$B$2:$B$101))</f>
        <v>0</v>
      </c>
      <c r="I59" s="33"/>
      <c r="J59" s="58">
        <f>IF(I59="",0,LOOKUP(I59,Bodování!$A$2:$A$101,Bodování!$B$2:$B$101))</f>
        <v>0</v>
      </c>
      <c r="K59" s="36"/>
      <c r="L59" s="59">
        <f>IF(K59="",0,LOOKUP(K59,Bodování!$A$2:$A$101,Bodování!$B$2:$B$101))</f>
        <v>0</v>
      </c>
      <c r="M59" s="33"/>
      <c r="N59" s="58">
        <f>IF(M59="",0,LOOKUP(M59,Bodování!$A$2:$A$101,Bodování!$B$2:$B$101))</f>
        <v>0</v>
      </c>
      <c r="O59" s="36"/>
      <c r="P59" s="59">
        <f>IF(O59="",0,LOOKUP(O59,Bodování!$A$2:$A$101,Bodování!$B$2:$B$101))</f>
        <v>0</v>
      </c>
      <c r="Q59" s="33"/>
      <c r="R59" s="58">
        <f>IF(Q59="",0,LOOKUP(Q59,Bodování!$A$2:$A$101,Bodování!$B$2:$B$101))</f>
        <v>0</v>
      </c>
      <c r="S59" s="36"/>
      <c r="T59" s="59">
        <f>IF(S59="",0,LOOKUP(S59,Bodování!$A$2:$A$101,Bodování!$B$2:$B$101))</f>
        <v>0</v>
      </c>
      <c r="U59" s="33"/>
      <c r="V59" s="58">
        <f>IF(U59="",0,LOOKUP(U59,Bodování!$A$2:$A$101,Bodování!$B$2:$B$101))</f>
        <v>0</v>
      </c>
      <c r="W59" s="36"/>
      <c r="X59" s="59">
        <f>IF(W59="",0,LOOKUP(W59,Bodování!$A$2:$A$101,Bodování!$B$2:$B$101))</f>
        <v>0</v>
      </c>
      <c r="Y59" s="51">
        <f t="shared" si="29"/>
        <v>0</v>
      </c>
      <c r="Z59" s="51">
        <f>IF(Y59=0,0,LOOKUP(Y59,Bodování!$A$2:$A$101,Bodování!$B$2:$B$101))</f>
        <v>0</v>
      </c>
      <c r="AA59" s="51">
        <f t="shared" si="30"/>
        <v>0</v>
      </c>
      <c r="AB59" s="51">
        <f>IF(AA59=0,0,LOOKUP(AA59,Bodování!$A$2:$A$101,Bodování!$B$2:$B$101))</f>
        <v>0</v>
      </c>
      <c r="AC59" s="52">
        <f t="shared" si="31"/>
      </c>
      <c r="AD59" s="53">
        <f t="shared" si="32"/>
      </c>
      <c r="AE59" s="37"/>
      <c r="AF59" s="18"/>
      <c r="AG59" s="50">
        <f t="shared" si="33"/>
        <v>0</v>
      </c>
      <c r="AH59" s="50">
        <f t="shared" si="34"/>
        <v>0</v>
      </c>
      <c r="AI59" s="50">
        <f t="shared" si="35"/>
        <v>0</v>
      </c>
      <c r="AJ59" s="50">
        <f t="shared" si="36"/>
        <v>0</v>
      </c>
      <c r="AK59" s="50">
        <f t="shared" si="37"/>
        <v>0</v>
      </c>
      <c r="AL59" s="50">
        <f t="shared" si="38"/>
        <v>0</v>
      </c>
      <c r="AM59" s="50">
        <f t="shared" si="39"/>
        <v>0</v>
      </c>
      <c r="AN59" s="50">
        <f t="shared" si="40"/>
        <v>0</v>
      </c>
      <c r="AO59" s="50">
        <f t="shared" si="41"/>
        <v>0</v>
      </c>
      <c r="AP59" s="50">
        <f t="shared" si="42"/>
        <v>0</v>
      </c>
      <c r="AQ59" s="42">
        <f t="shared" si="43"/>
        <v>0</v>
      </c>
      <c r="AR59" s="42">
        <f t="shared" si="44"/>
        <v>10</v>
      </c>
      <c r="AS59" s="50">
        <f t="shared" si="45"/>
        <v>0</v>
      </c>
      <c r="AT59" s="50">
        <f t="shared" si="46"/>
        <v>0</v>
      </c>
      <c r="AU59" s="50">
        <f t="shared" si="47"/>
        <v>0</v>
      </c>
      <c r="AV59" s="50">
        <f t="shared" si="48"/>
        <v>0</v>
      </c>
      <c r="AW59" s="50">
        <f t="shared" si="49"/>
        <v>0</v>
      </c>
      <c r="AX59" s="50">
        <f t="shared" si="50"/>
        <v>0</v>
      </c>
      <c r="AY59" s="50">
        <f t="shared" si="51"/>
        <v>0</v>
      </c>
      <c r="AZ59" s="50">
        <f t="shared" si="52"/>
        <v>0</v>
      </c>
      <c r="BA59" s="50">
        <f t="shared" si="53"/>
        <v>0</v>
      </c>
      <c r="BB59" s="50">
        <f t="shared" si="54"/>
        <v>0</v>
      </c>
      <c r="BC59" s="42">
        <f t="shared" si="55"/>
        <v>0</v>
      </c>
      <c r="BD59" s="45">
        <f t="shared" si="56"/>
        <v>0</v>
      </c>
      <c r="BE59" s="60">
        <f t="shared" si="57"/>
        <v>0</v>
      </c>
      <c r="BF59" s="60"/>
    </row>
    <row r="60" spans="2:56" s="8" customFormat="1" ht="12.75">
      <c r="B60" s="7"/>
      <c r="D60" s="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8"/>
      <c r="AA60" s="16"/>
      <c r="AB60" s="18"/>
      <c r="AC60" s="16"/>
      <c r="AD60" s="18"/>
      <c r="AE60" s="16"/>
      <c r="AF60" s="18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2"/>
      <c r="AR60" s="42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2"/>
      <c r="BD60" s="45"/>
    </row>
    <row r="61" spans="2:32" ht="14.25">
      <c r="B61" s="4" t="s">
        <v>1</v>
      </c>
      <c r="E61" s="34"/>
      <c r="F61" s="38"/>
      <c r="G61" s="34"/>
      <c r="H61" s="38"/>
      <c r="I61" s="34"/>
      <c r="J61" s="38"/>
      <c r="K61" s="38"/>
      <c r="M61" s="34"/>
      <c r="N61" s="38"/>
      <c r="O61" s="34"/>
      <c r="P61" s="38"/>
      <c r="Q61" s="34"/>
      <c r="R61" s="38"/>
      <c r="S61" s="38"/>
      <c r="U61" s="34"/>
      <c r="V61" s="38"/>
      <c r="W61" s="38"/>
      <c r="AF61" s="29"/>
    </row>
    <row r="62" spans="2:32" ht="14.25">
      <c r="B62" s="13" t="s">
        <v>97</v>
      </c>
      <c r="E62" s="34"/>
      <c r="F62" s="38"/>
      <c r="G62" s="34"/>
      <c r="H62" s="38"/>
      <c r="I62" s="34"/>
      <c r="J62" s="38"/>
      <c r="K62" s="38"/>
      <c r="M62" s="34"/>
      <c r="N62" s="38"/>
      <c r="O62" s="34"/>
      <c r="P62" s="38"/>
      <c r="Q62" s="34"/>
      <c r="R62" s="38"/>
      <c r="S62" s="38"/>
      <c r="U62" s="34"/>
      <c r="V62" s="38"/>
      <c r="W62" s="38"/>
      <c r="AF62" s="29"/>
    </row>
    <row r="63" spans="2:32" ht="14.25">
      <c r="B63" s="13" t="s">
        <v>96</v>
      </c>
      <c r="E63" s="34"/>
      <c r="F63" s="38"/>
      <c r="G63" s="34"/>
      <c r="H63" s="38"/>
      <c r="I63" s="34"/>
      <c r="J63" s="38"/>
      <c r="K63" s="38"/>
      <c r="M63" s="34"/>
      <c r="N63" s="38"/>
      <c r="O63" s="34"/>
      <c r="P63" s="38"/>
      <c r="Q63" s="34"/>
      <c r="R63" s="38"/>
      <c r="S63" s="38"/>
      <c r="U63" s="34"/>
      <c r="V63" s="38"/>
      <c r="W63" s="38"/>
      <c r="AF63" s="29"/>
    </row>
    <row r="64" spans="2:32" ht="6" customHeight="1">
      <c r="B64" s="9"/>
      <c r="E64" s="34"/>
      <c r="F64" s="38"/>
      <c r="G64" s="34"/>
      <c r="H64" s="38"/>
      <c r="I64" s="34"/>
      <c r="J64" s="38"/>
      <c r="K64" s="38"/>
      <c r="M64" s="34"/>
      <c r="N64" s="38"/>
      <c r="O64" s="34"/>
      <c r="P64" s="38"/>
      <c r="Q64" s="34"/>
      <c r="R64" s="38"/>
      <c r="S64" s="38"/>
      <c r="U64" s="34"/>
      <c r="V64" s="38"/>
      <c r="W64" s="38"/>
      <c r="AF64" s="29"/>
    </row>
    <row r="65" spans="2:32" ht="14.25">
      <c r="B65" s="2" t="s">
        <v>90</v>
      </c>
      <c r="D65" s="13" t="s">
        <v>91</v>
      </c>
      <c r="E65" s="34"/>
      <c r="F65" s="38"/>
      <c r="G65" s="34"/>
      <c r="H65" s="38"/>
      <c r="I65" s="34"/>
      <c r="J65" s="38"/>
      <c r="K65" s="34"/>
      <c r="L65" s="38"/>
      <c r="M65" s="34"/>
      <c r="N65" s="38"/>
      <c r="O65" s="34"/>
      <c r="P65" s="38"/>
      <c r="Q65" s="34"/>
      <c r="R65" s="38"/>
      <c r="S65" s="34"/>
      <c r="T65" s="38"/>
      <c r="U65" s="34"/>
      <c r="V65" s="38"/>
      <c r="W65" s="34"/>
      <c r="X65" s="38"/>
      <c r="Y65" s="25"/>
      <c r="Z65" s="22"/>
      <c r="AA65" s="25"/>
      <c r="AB65" s="22"/>
      <c r="AC65" s="38"/>
      <c r="AD65" s="28"/>
      <c r="AE65" s="38"/>
      <c r="AF65" s="29"/>
    </row>
    <row r="66" spans="5:32" ht="14.25">
      <c r="E66" s="34"/>
      <c r="F66" s="38"/>
      <c r="G66" s="34"/>
      <c r="H66" s="38"/>
      <c r="I66" s="34"/>
      <c r="J66" s="38"/>
      <c r="K66" s="34"/>
      <c r="L66" s="38"/>
      <c r="M66" s="34"/>
      <c r="N66" s="38"/>
      <c r="O66" s="34"/>
      <c r="P66" s="38"/>
      <c r="Q66" s="34"/>
      <c r="R66" s="38"/>
      <c r="S66" s="34"/>
      <c r="T66" s="38"/>
      <c r="U66" s="34"/>
      <c r="V66" s="38"/>
      <c r="W66" s="34"/>
      <c r="X66" s="38"/>
      <c r="Y66" s="25"/>
      <c r="Z66" s="22"/>
      <c r="AA66" s="25"/>
      <c r="AB66" s="22"/>
      <c r="AC66" s="38"/>
      <c r="AD66" s="28"/>
      <c r="AE66" s="38"/>
      <c r="AF66" s="29"/>
    </row>
    <row r="67" spans="5:32" ht="14.25">
      <c r="E67" s="34"/>
      <c r="F67" s="38"/>
      <c r="G67" s="34"/>
      <c r="H67" s="38"/>
      <c r="I67" s="34"/>
      <c r="J67" s="38"/>
      <c r="K67" s="34"/>
      <c r="L67" s="38"/>
      <c r="M67" s="34"/>
      <c r="N67" s="38"/>
      <c r="O67" s="34"/>
      <c r="P67" s="38"/>
      <c r="Q67" s="34"/>
      <c r="R67" s="38"/>
      <c r="S67" s="34"/>
      <c r="T67" s="38"/>
      <c r="U67" s="34"/>
      <c r="V67" s="38"/>
      <c r="W67" s="34"/>
      <c r="X67" s="38"/>
      <c r="Y67" s="25"/>
      <c r="Z67" s="22"/>
      <c r="AA67" s="25"/>
      <c r="AB67" s="22"/>
      <c r="AC67" s="38"/>
      <c r="AD67" s="28"/>
      <c r="AE67" s="38"/>
      <c r="AF67" s="29"/>
    </row>
    <row r="68" spans="2:31" ht="12.75">
      <c r="B68" s="10" t="s">
        <v>2</v>
      </c>
      <c r="H68" s="46"/>
      <c r="K68" s="34"/>
      <c r="L68" s="38"/>
      <c r="P68" s="46"/>
      <c r="S68" s="34"/>
      <c r="T68" s="38"/>
      <c r="W68" s="34"/>
      <c r="X68" s="38"/>
      <c r="Y68" s="25"/>
      <c r="Z68" s="22"/>
      <c r="AA68" s="25"/>
      <c r="AB68" s="22"/>
      <c r="AC68" s="38"/>
      <c r="AD68" s="28"/>
      <c r="AE68" s="38"/>
    </row>
    <row r="69" spans="2:16" ht="12.75">
      <c r="B69" s="10"/>
      <c r="H69" s="46"/>
      <c r="P69" s="46"/>
    </row>
  </sheetData>
  <sheetProtection sheet="1" objects="1" scenarios="1"/>
  <mergeCells count="17">
    <mergeCell ref="AE8:AE9"/>
    <mergeCell ref="AA8:AB8"/>
    <mergeCell ref="AC8:AD8"/>
    <mergeCell ref="I8:J8"/>
    <mergeCell ref="K8:L8"/>
    <mergeCell ref="Y8:Z8"/>
    <mergeCell ref="M8:N8"/>
    <mergeCell ref="O8:P8"/>
    <mergeCell ref="Q8:R8"/>
    <mergeCell ref="S8:T8"/>
    <mergeCell ref="U8:V8"/>
    <mergeCell ref="W8:X8"/>
    <mergeCell ref="B8:B9"/>
    <mergeCell ref="C8:C9"/>
    <mergeCell ref="D8:D9"/>
    <mergeCell ref="E8:F8"/>
    <mergeCell ref="G8:H8"/>
  </mergeCells>
  <printOptions horizontalCentered="1"/>
  <pageMargins left="0.3937007874015748" right="0.3937007874015748" top="0.3937007874015748" bottom="0.3937007874015748" header="0" footer="0"/>
  <pageSetup fitToHeight="2" fitToWidth="1" orientation="landscape" paperSize="9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2:BF69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6.75390625" style="1" customWidth="1"/>
    <col min="5" max="17" width="7.25390625" style="30" customWidth="1"/>
    <col min="18" max="18" width="6.375" style="30" customWidth="1"/>
    <col min="19" max="19" width="7.00390625" style="30" hidden="1" customWidth="1"/>
    <col min="20" max="20" width="7.25390625" style="30" hidden="1" customWidth="1"/>
    <col min="21" max="21" width="7.125" style="30" hidden="1" customWidth="1"/>
    <col min="22" max="24" width="7.25390625" style="30" hidden="1" customWidth="1"/>
    <col min="25" max="25" width="7.25390625" style="16" customWidth="1"/>
    <col min="26" max="26" width="7.125" style="18" customWidth="1"/>
    <col min="27" max="27" width="6.75390625" style="16" hidden="1" customWidth="1"/>
    <col min="28" max="28" width="7.25390625" style="18" hidden="1" customWidth="1"/>
    <col min="29" max="29" width="7.25390625" style="30" customWidth="1"/>
    <col min="30" max="30" width="7.25390625" style="20" customWidth="1"/>
    <col min="31" max="31" width="9.125" style="30" bestFit="1" customWidth="1"/>
    <col min="32" max="32" width="5.875" style="20" customWidth="1"/>
    <col min="33" max="42" width="5.75390625" style="49" hidden="1" customWidth="1"/>
    <col min="43" max="44" width="9.125" style="23" hidden="1" customWidth="1"/>
    <col min="45" max="54" width="5.75390625" style="49" hidden="1" customWidth="1"/>
    <col min="55" max="55" width="5.75390625" style="23" hidden="1" customWidth="1"/>
    <col min="56" max="56" width="6.625" style="43" hidden="1" customWidth="1"/>
    <col min="57" max="57" width="0" style="2" hidden="1" customWidth="1"/>
    <col min="58" max="16384" width="9.125" style="2" customWidth="1"/>
  </cols>
  <sheetData>
    <row r="1" ht="6" customHeight="1"/>
    <row r="2" spans="2:32" ht="23.25">
      <c r="B2" s="11" t="s">
        <v>11</v>
      </c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7"/>
      <c r="Z2" s="19"/>
      <c r="AA2" s="17"/>
      <c r="AB2" s="19"/>
      <c r="AC2" s="31"/>
      <c r="AD2" s="26"/>
      <c r="AE2" s="31"/>
      <c r="AF2" s="26"/>
    </row>
    <row r="3" spans="2:32" ht="23.25">
      <c r="B3" s="11" t="s">
        <v>36</v>
      </c>
      <c r="D3" s="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7"/>
      <c r="Z3" s="19"/>
      <c r="AA3" s="17"/>
      <c r="AB3" s="19"/>
      <c r="AC3" s="31"/>
      <c r="AD3" s="26"/>
      <c r="AE3" s="31"/>
      <c r="AF3" s="26"/>
    </row>
    <row r="4" spans="2:4" ht="18">
      <c r="B4" s="12" t="s">
        <v>12</v>
      </c>
      <c r="D4" s="41" t="s">
        <v>70</v>
      </c>
    </row>
    <row r="5" ht="6" customHeight="1"/>
    <row r="6" spans="2:32" ht="23.25">
      <c r="B6" s="12" t="s">
        <v>9</v>
      </c>
      <c r="D6" s="12" t="s">
        <v>82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17"/>
      <c r="Z6" s="19"/>
      <c r="AA6" s="17"/>
      <c r="AB6" s="19"/>
      <c r="AC6" s="31"/>
      <c r="AD6" s="26"/>
      <c r="AE6" s="31"/>
      <c r="AF6" s="26"/>
    </row>
    <row r="7" ht="12.75">
      <c r="B7" s="2"/>
    </row>
    <row r="8" spans="2:57" s="5" customFormat="1" ht="12.75" customHeight="1">
      <c r="B8" s="78" t="s">
        <v>6</v>
      </c>
      <c r="C8" s="79" t="s">
        <v>0</v>
      </c>
      <c r="D8" s="80" t="s">
        <v>10</v>
      </c>
      <c r="E8" s="73" t="s">
        <v>13</v>
      </c>
      <c r="F8" s="74"/>
      <c r="G8" s="75" t="s">
        <v>14</v>
      </c>
      <c r="H8" s="77"/>
      <c r="I8" s="73" t="s">
        <v>15</v>
      </c>
      <c r="J8" s="74"/>
      <c r="K8" s="75" t="s">
        <v>16</v>
      </c>
      <c r="L8" s="76"/>
      <c r="M8" s="73" t="s">
        <v>17</v>
      </c>
      <c r="N8" s="74"/>
      <c r="O8" s="75" t="s">
        <v>18</v>
      </c>
      <c r="P8" s="77"/>
      <c r="Q8" s="73" t="s">
        <v>19</v>
      </c>
      <c r="R8" s="74"/>
      <c r="S8" s="75" t="s">
        <v>20</v>
      </c>
      <c r="T8" s="76"/>
      <c r="U8" s="73" t="s">
        <v>24</v>
      </c>
      <c r="V8" s="74"/>
      <c r="W8" s="75" t="s">
        <v>25</v>
      </c>
      <c r="X8" s="76"/>
      <c r="Y8" s="69" t="s">
        <v>8</v>
      </c>
      <c r="Z8" s="70"/>
      <c r="AA8" s="69" t="s">
        <v>8</v>
      </c>
      <c r="AB8" s="70"/>
      <c r="AC8" s="71" t="s">
        <v>4</v>
      </c>
      <c r="AD8" s="72"/>
      <c r="AE8" s="67" t="s">
        <v>23</v>
      </c>
      <c r="AF8" s="27"/>
      <c r="AG8" s="48" t="s">
        <v>13</v>
      </c>
      <c r="AH8" s="48" t="s">
        <v>14</v>
      </c>
      <c r="AI8" s="48" t="s">
        <v>15</v>
      </c>
      <c r="AJ8" s="48" t="s">
        <v>16</v>
      </c>
      <c r="AK8" s="48" t="s">
        <v>17</v>
      </c>
      <c r="AL8" s="48" t="s">
        <v>18</v>
      </c>
      <c r="AM8" s="48" t="s">
        <v>19</v>
      </c>
      <c r="AN8" s="48" t="s">
        <v>20</v>
      </c>
      <c r="AO8" s="48" t="s">
        <v>24</v>
      </c>
      <c r="AP8" s="48" t="s">
        <v>25</v>
      </c>
      <c r="AQ8" s="47">
        <v>1</v>
      </c>
      <c r="AR8" s="47"/>
      <c r="AS8" s="48" t="s">
        <v>13</v>
      </c>
      <c r="AT8" s="48" t="s">
        <v>14</v>
      </c>
      <c r="AU8" s="48" t="s">
        <v>15</v>
      </c>
      <c r="AV8" s="48" t="s">
        <v>16</v>
      </c>
      <c r="AW8" s="48" t="s">
        <v>17</v>
      </c>
      <c r="AX8" s="48" t="s">
        <v>18</v>
      </c>
      <c r="AY8" s="48" t="s">
        <v>19</v>
      </c>
      <c r="AZ8" s="48" t="s">
        <v>20</v>
      </c>
      <c r="BA8" s="48" t="s">
        <v>24</v>
      </c>
      <c r="BB8" s="48" t="s">
        <v>25</v>
      </c>
      <c r="BC8" s="47">
        <v>2</v>
      </c>
      <c r="BD8" s="44" t="s">
        <v>28</v>
      </c>
      <c r="BE8" s="62" t="s">
        <v>28</v>
      </c>
    </row>
    <row r="9" spans="2:57" s="6" customFormat="1" ht="12.75">
      <c r="B9" s="78"/>
      <c r="C9" s="79"/>
      <c r="D9" s="80"/>
      <c r="E9" s="32" t="s">
        <v>21</v>
      </c>
      <c r="F9" s="32" t="s">
        <v>22</v>
      </c>
      <c r="G9" s="35" t="s">
        <v>21</v>
      </c>
      <c r="H9" s="35" t="s">
        <v>22</v>
      </c>
      <c r="I9" s="32" t="s">
        <v>21</v>
      </c>
      <c r="J9" s="32" t="s">
        <v>22</v>
      </c>
      <c r="K9" s="35" t="s">
        <v>21</v>
      </c>
      <c r="L9" s="35" t="s">
        <v>22</v>
      </c>
      <c r="M9" s="32" t="s">
        <v>21</v>
      </c>
      <c r="N9" s="32" t="s">
        <v>22</v>
      </c>
      <c r="O9" s="35" t="s">
        <v>21</v>
      </c>
      <c r="P9" s="35" t="s">
        <v>22</v>
      </c>
      <c r="Q9" s="32" t="s">
        <v>21</v>
      </c>
      <c r="R9" s="32" t="s">
        <v>22</v>
      </c>
      <c r="S9" s="35" t="s">
        <v>21</v>
      </c>
      <c r="T9" s="35" t="s">
        <v>22</v>
      </c>
      <c r="U9" s="32" t="s">
        <v>21</v>
      </c>
      <c r="V9" s="32" t="s">
        <v>22</v>
      </c>
      <c r="W9" s="35" t="s">
        <v>21</v>
      </c>
      <c r="X9" s="35" t="s">
        <v>22</v>
      </c>
      <c r="Y9" s="24" t="s">
        <v>21</v>
      </c>
      <c r="Z9" s="21" t="s">
        <v>22</v>
      </c>
      <c r="AA9" s="24" t="s">
        <v>21</v>
      </c>
      <c r="AB9" s="21" t="s">
        <v>22</v>
      </c>
      <c r="AC9" s="40" t="s">
        <v>21</v>
      </c>
      <c r="AD9" s="39" t="s">
        <v>22</v>
      </c>
      <c r="AE9" s="68"/>
      <c r="AF9" s="2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7" t="s">
        <v>7</v>
      </c>
      <c r="AR9" s="47" t="s">
        <v>26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7" t="s">
        <v>7</v>
      </c>
      <c r="BD9" s="44">
        <f>SUM(BD10:BD59)</f>
        <v>9</v>
      </c>
      <c r="BE9" s="62" t="s">
        <v>30</v>
      </c>
    </row>
    <row r="10" spans="2:58" s="8" customFormat="1" ht="12.75">
      <c r="B10" s="14">
        <v>5</v>
      </c>
      <c r="C10" s="15" t="s">
        <v>83</v>
      </c>
      <c r="D10" s="14" t="s">
        <v>43</v>
      </c>
      <c r="E10" s="33">
        <v>5</v>
      </c>
      <c r="F10" s="58">
        <f>IF(E10="",0,LOOKUP(E10,'[1]Bodování'!$A$2:$A$101,'[1]Bodování'!$B$2:$B$101))</f>
        <v>16</v>
      </c>
      <c r="G10" s="36">
        <v>3</v>
      </c>
      <c r="H10" s="59">
        <f>IF(G10="",0,LOOKUP(G10,'[1]Bodování'!$A$2:$A$101,'[1]Bodování'!$B$2:$B$101))</f>
        <v>18</v>
      </c>
      <c r="I10" s="33">
        <v>1</v>
      </c>
      <c r="J10" s="58">
        <f>IF(I10="",0,LOOKUP(I10,'[1]Bodování'!$A$2:$A$101,'[1]Bodování'!$B$2:$B$101))</f>
        <v>20</v>
      </c>
      <c r="K10" s="36">
        <v>1</v>
      </c>
      <c r="L10" s="59">
        <f>IF(K10="",0,LOOKUP(K10,'[1]Bodování'!$A$2:$A$101,'[1]Bodování'!$B$2:$B$101))</f>
        <v>20</v>
      </c>
      <c r="M10" s="33">
        <v>2</v>
      </c>
      <c r="N10" s="58">
        <f>IF(M10="",0,LOOKUP(M10,Bodování!$A$2:$A$101,Bodování!$B$2:$B$101))</f>
        <v>19</v>
      </c>
      <c r="O10" s="36">
        <v>3</v>
      </c>
      <c r="P10" s="59">
        <v>18</v>
      </c>
      <c r="Q10" s="33">
        <v>2</v>
      </c>
      <c r="R10" s="58">
        <v>19</v>
      </c>
      <c r="S10" s="36"/>
      <c r="T10" s="59">
        <f>IF(S10="",0,LOOKUP(S10,Bodování!$A$2:$A$101,Bodování!$B$2:$B$101))</f>
        <v>0</v>
      </c>
      <c r="U10" s="33"/>
      <c r="V10" s="58">
        <f>IF(U10="",0,LOOKUP(U10,Bodování!$A$2:$A$101,Bodování!$B$2:$B$101))</f>
        <v>0</v>
      </c>
      <c r="W10" s="36"/>
      <c r="X10" s="59">
        <f>IF(W10="",0,LOOKUP(W10,Bodování!$A$2:$A$101,Bodování!$B$2:$B$101))</f>
        <v>0</v>
      </c>
      <c r="Y10" s="51">
        <f aca="true" t="shared" si="0" ref="Y10:Y17">IF(BE10&lt;7,0,AQ10)</f>
        <v>5</v>
      </c>
      <c r="Z10" s="51">
        <f>IF(Y10=0,0,LOOKUP(Y10,Bodování!$A$2:$A$101,Bodování!$B$2:$B$101))</f>
        <v>16</v>
      </c>
      <c r="AA10" s="51">
        <f aca="true" t="shared" si="1" ref="AA10:AA17">IF(BE10&lt;10,0,IF(AR10&gt;1,AQ10,BC10))</f>
        <v>0</v>
      </c>
      <c r="AB10" s="51">
        <f>IF(AA10=0,0,LOOKUP(AA10,Bodování!$A$2:$A$101,Bodování!$B$2:$B$101))</f>
        <v>0</v>
      </c>
      <c r="AC10" s="52">
        <f aca="true" t="shared" si="2" ref="AC10:AC17">IF(C10&gt;0,E10+G10+I10+K10+M10+O10+Q10+S10+U10+W10-Y10-AA10,"")</f>
        <v>12</v>
      </c>
      <c r="AD10" s="53">
        <f aca="true" t="shared" si="3" ref="AD10:AD17">IF(C10&gt;0,F10+H10+J10+L10+N10+P10+R10+T10+V10+X10-Z10-AB10,"")</f>
        <v>114</v>
      </c>
      <c r="AE10" s="37">
        <v>1</v>
      </c>
      <c r="AF10" s="18"/>
      <c r="AG10" s="50">
        <f aca="true" t="shared" si="4" ref="AG10:AG17">E10</f>
        <v>5</v>
      </c>
      <c r="AH10" s="50">
        <f aca="true" t="shared" si="5" ref="AH10:AH17">G10</f>
        <v>3</v>
      </c>
      <c r="AI10" s="50">
        <f aca="true" t="shared" si="6" ref="AI10:AI17">I10</f>
        <v>1</v>
      </c>
      <c r="AJ10" s="50">
        <f aca="true" t="shared" si="7" ref="AJ10:AJ17">K10</f>
        <v>1</v>
      </c>
      <c r="AK10" s="50">
        <f aca="true" t="shared" si="8" ref="AK10:AK17">M10</f>
        <v>2</v>
      </c>
      <c r="AL10" s="50">
        <f aca="true" t="shared" si="9" ref="AL10:AL17">O10</f>
        <v>3</v>
      </c>
      <c r="AM10" s="50">
        <f aca="true" t="shared" si="10" ref="AM10:AM17">Q10</f>
        <v>2</v>
      </c>
      <c r="AN10" s="50">
        <f aca="true" t="shared" si="11" ref="AN10:AN17">S10</f>
        <v>0</v>
      </c>
      <c r="AO10" s="50">
        <f aca="true" t="shared" si="12" ref="AO10:AO17">U10</f>
        <v>0</v>
      </c>
      <c r="AP10" s="50">
        <f aca="true" t="shared" si="13" ref="AP10:AP17">W10</f>
        <v>0</v>
      </c>
      <c r="AQ10" s="42">
        <f aca="true" t="shared" si="14" ref="AQ10:AQ17">MAX(AG10:AP10)</f>
        <v>5</v>
      </c>
      <c r="AR10" s="42">
        <f aca="true" t="shared" si="15" ref="AR10:AR17">COUNTIF(AG10:AP10,AQ10)</f>
        <v>1</v>
      </c>
      <c r="AS10" s="50">
        <f aca="true" t="shared" si="16" ref="AS10:AS17">IF(AQ10=AG10,0,AG10)</f>
        <v>0</v>
      </c>
      <c r="AT10" s="50">
        <f aca="true" t="shared" si="17" ref="AT10:AT17">IF(AQ10=AH10,0,AH10)</f>
        <v>3</v>
      </c>
      <c r="AU10" s="50">
        <f aca="true" t="shared" si="18" ref="AU10:AU17">IF(AQ10=AI10,0,AI10)</f>
        <v>1</v>
      </c>
      <c r="AV10" s="50">
        <f aca="true" t="shared" si="19" ref="AV10:AV17">IF(AQ10=AJ10,0,AJ10)</f>
        <v>1</v>
      </c>
      <c r="AW10" s="50">
        <f aca="true" t="shared" si="20" ref="AW10:AW17">IF(AQ10=AK10,0,AK10)</f>
        <v>2</v>
      </c>
      <c r="AX10" s="50">
        <f aca="true" t="shared" si="21" ref="AX10:AX17">IF(AQ10=AL10,0,AL10)</f>
        <v>3</v>
      </c>
      <c r="AY10" s="50">
        <f aca="true" t="shared" si="22" ref="AY10:AY17">IF(AQ10=AM10,0,AM10)</f>
        <v>2</v>
      </c>
      <c r="AZ10" s="50">
        <f aca="true" t="shared" si="23" ref="AZ10:AZ17">IF(AQ10=AN10,0,AN10)</f>
        <v>0</v>
      </c>
      <c r="BA10" s="50">
        <f aca="true" t="shared" si="24" ref="BA10:BA17">IF(AQ10=AO10,0,AO10)</f>
        <v>0</v>
      </c>
      <c r="BB10" s="50">
        <f aca="true" t="shared" si="25" ref="BB10:BB17">IF(AQ10=AP10,0,AP10)</f>
        <v>0</v>
      </c>
      <c r="BC10" s="42">
        <f aca="true" t="shared" si="26" ref="BC10:BC17">MAX(AS10:BB10)</f>
        <v>3</v>
      </c>
      <c r="BD10" s="45">
        <f aca="true" t="shared" si="27" ref="BD10:BD17">IF(C10="",0,1)</f>
        <v>1</v>
      </c>
      <c r="BE10" s="60">
        <f aca="true" t="shared" si="28" ref="BE10:BE17">10-(COUNTIF(AG10:AP10,0))</f>
        <v>7</v>
      </c>
      <c r="BF10" s="60"/>
    </row>
    <row r="11" spans="2:58" s="8" customFormat="1" ht="12.75">
      <c r="B11" s="14">
        <v>4</v>
      </c>
      <c r="C11" s="15" t="s">
        <v>84</v>
      </c>
      <c r="D11" s="14" t="s">
        <v>54</v>
      </c>
      <c r="E11" s="33">
        <v>4</v>
      </c>
      <c r="F11" s="58">
        <f>IF(E11="",0,LOOKUP(E11,'[1]Bodování'!$A$2:$A$101,'[1]Bodování'!$B$2:$B$101))</f>
        <v>17</v>
      </c>
      <c r="G11" s="36">
        <v>2</v>
      </c>
      <c r="H11" s="59">
        <f>IF(G11="",0,LOOKUP(G11,'[1]Bodování'!$A$2:$A$101,'[1]Bodování'!$B$2:$B$101))</f>
        <v>19</v>
      </c>
      <c r="I11" s="33">
        <v>0</v>
      </c>
      <c r="J11" s="58"/>
      <c r="K11" s="36">
        <v>2</v>
      </c>
      <c r="L11" s="59">
        <f>IF(K11="",0,LOOKUP(K11,'[1]Bodování'!$A$2:$A$101,'[1]Bodování'!$B$2:$B$101))</f>
        <v>19</v>
      </c>
      <c r="M11" s="33">
        <v>3</v>
      </c>
      <c r="N11" s="58">
        <f>IF(M11="",0,LOOKUP(M11,Bodování!$A$2:$A$101,Bodování!$B$2:$B$101))</f>
        <v>18</v>
      </c>
      <c r="O11" s="36">
        <v>1</v>
      </c>
      <c r="P11" s="59">
        <f>IF(O11="",0,LOOKUP(O11,Bodování!$A$2:$A$101,Bodování!$B$2:$B$101))</f>
        <v>20</v>
      </c>
      <c r="Q11" s="33">
        <v>1</v>
      </c>
      <c r="R11" s="58">
        <f>IF(Q11="",0,LOOKUP(Q11,Bodování!$A$2:$A$101,Bodování!$B$2:$B$101))</f>
        <v>20</v>
      </c>
      <c r="S11" s="36"/>
      <c r="T11" s="59">
        <f>IF(S11="",0,LOOKUP(S11,Bodování!$A$2:$A$101,Bodování!$B$2:$B$101))</f>
        <v>0</v>
      </c>
      <c r="U11" s="33"/>
      <c r="V11" s="58">
        <f>IF(U11="",0,LOOKUP(U11,Bodování!$A$2:$A$101,Bodování!$B$2:$B$101))</f>
        <v>0</v>
      </c>
      <c r="W11" s="36"/>
      <c r="X11" s="59">
        <f>IF(W11="",0,LOOKUP(W11,Bodování!$A$2:$A$101,Bodování!$B$2:$B$101))</f>
        <v>0</v>
      </c>
      <c r="Y11" s="51">
        <f t="shared" si="0"/>
        <v>0</v>
      </c>
      <c r="Z11" s="51">
        <f>IF(Y11=0,0,LOOKUP(Y11,Bodování!$A$2:$A$101,Bodování!$B$2:$B$101))</f>
        <v>0</v>
      </c>
      <c r="AA11" s="51">
        <f t="shared" si="1"/>
        <v>0</v>
      </c>
      <c r="AB11" s="51">
        <f>IF(AA11=0,0,LOOKUP(AA11,Bodování!$A$2:$A$101,Bodování!$B$2:$B$101))</f>
        <v>0</v>
      </c>
      <c r="AC11" s="52">
        <f t="shared" si="2"/>
        <v>13</v>
      </c>
      <c r="AD11" s="53">
        <f t="shared" si="3"/>
        <v>113</v>
      </c>
      <c r="AE11" s="37">
        <v>2</v>
      </c>
      <c r="AF11" s="18"/>
      <c r="AG11" s="50">
        <f t="shared" si="4"/>
        <v>4</v>
      </c>
      <c r="AH11" s="50">
        <f t="shared" si="5"/>
        <v>2</v>
      </c>
      <c r="AI11" s="50">
        <f t="shared" si="6"/>
        <v>0</v>
      </c>
      <c r="AJ11" s="50">
        <f t="shared" si="7"/>
        <v>2</v>
      </c>
      <c r="AK11" s="50">
        <f t="shared" si="8"/>
        <v>3</v>
      </c>
      <c r="AL11" s="50">
        <f t="shared" si="9"/>
        <v>1</v>
      </c>
      <c r="AM11" s="50">
        <f t="shared" si="10"/>
        <v>1</v>
      </c>
      <c r="AN11" s="50">
        <f t="shared" si="11"/>
        <v>0</v>
      </c>
      <c r="AO11" s="50">
        <f t="shared" si="12"/>
        <v>0</v>
      </c>
      <c r="AP11" s="50">
        <f t="shared" si="13"/>
        <v>0</v>
      </c>
      <c r="AQ11" s="42">
        <f t="shared" si="14"/>
        <v>4</v>
      </c>
      <c r="AR11" s="42">
        <f t="shared" si="15"/>
        <v>1</v>
      </c>
      <c r="AS11" s="50">
        <f t="shared" si="16"/>
        <v>0</v>
      </c>
      <c r="AT11" s="50">
        <f t="shared" si="17"/>
        <v>2</v>
      </c>
      <c r="AU11" s="50">
        <f t="shared" si="18"/>
        <v>0</v>
      </c>
      <c r="AV11" s="50">
        <f t="shared" si="19"/>
        <v>2</v>
      </c>
      <c r="AW11" s="50">
        <f t="shared" si="20"/>
        <v>3</v>
      </c>
      <c r="AX11" s="50">
        <f t="shared" si="21"/>
        <v>1</v>
      </c>
      <c r="AY11" s="50">
        <f t="shared" si="22"/>
        <v>1</v>
      </c>
      <c r="AZ11" s="50">
        <f t="shared" si="23"/>
        <v>0</v>
      </c>
      <c r="BA11" s="50">
        <f t="shared" si="24"/>
        <v>0</v>
      </c>
      <c r="BB11" s="50">
        <f t="shared" si="25"/>
        <v>0</v>
      </c>
      <c r="BC11" s="42">
        <f t="shared" si="26"/>
        <v>3</v>
      </c>
      <c r="BD11" s="45">
        <f t="shared" si="27"/>
        <v>1</v>
      </c>
      <c r="BE11" s="60">
        <f t="shared" si="28"/>
        <v>6</v>
      </c>
      <c r="BF11" s="60"/>
    </row>
    <row r="12" spans="2:58" s="8" customFormat="1" ht="12.75">
      <c r="B12" s="14">
        <v>8</v>
      </c>
      <c r="C12" s="15" t="s">
        <v>85</v>
      </c>
      <c r="D12" s="14" t="s">
        <v>54</v>
      </c>
      <c r="E12" s="33">
        <v>0</v>
      </c>
      <c r="F12" s="58"/>
      <c r="G12" s="36">
        <v>4</v>
      </c>
      <c r="H12" s="59">
        <v>17</v>
      </c>
      <c r="I12" s="33">
        <v>0</v>
      </c>
      <c r="J12" s="58"/>
      <c r="K12" s="36">
        <v>3</v>
      </c>
      <c r="L12" s="59">
        <f>IF(K12="",0,LOOKUP(K12,'[1]Bodování'!$A$2:$A$101,'[1]Bodování'!$B$2:$B$101))</f>
        <v>18</v>
      </c>
      <c r="M12" s="33">
        <v>1</v>
      </c>
      <c r="N12" s="58">
        <f>IF(M12="",0,LOOKUP(M12,Bodování!$A$2:$A$101,Bodování!$B$2:$B$101))</f>
        <v>20</v>
      </c>
      <c r="O12" s="36">
        <v>2</v>
      </c>
      <c r="P12" s="59">
        <f>IF(O12="",0,LOOKUP(O12,Bodování!$A$2:$A$101,Bodování!$B$2:$B$101))</f>
        <v>19</v>
      </c>
      <c r="Q12" s="33">
        <v>3</v>
      </c>
      <c r="R12" s="58">
        <f>IF(Q12="",0,LOOKUP(Q12,Bodování!$A$2:$A$101,Bodování!$B$2:$B$101))</f>
        <v>18</v>
      </c>
      <c r="S12" s="36"/>
      <c r="T12" s="59">
        <f>IF(S12="",0,LOOKUP(S12,Bodování!$A$2:$A$101,Bodování!$B$2:$B$101))</f>
        <v>0</v>
      </c>
      <c r="U12" s="33"/>
      <c r="V12" s="58">
        <f>IF(U12="",0,LOOKUP(U12,Bodování!$A$2:$A$101,Bodování!$B$2:$B$101))</f>
        <v>0</v>
      </c>
      <c r="W12" s="36"/>
      <c r="X12" s="59">
        <f>IF(W12="",0,LOOKUP(W12,Bodování!$A$2:$A$101,Bodování!$B$2:$B$101))</f>
        <v>0</v>
      </c>
      <c r="Y12" s="51">
        <f t="shared" si="0"/>
        <v>0</v>
      </c>
      <c r="Z12" s="51">
        <f>IF(Y12=0,0,LOOKUP(Y12,Bodování!$A$2:$A$101,Bodování!$B$2:$B$101))</f>
        <v>0</v>
      </c>
      <c r="AA12" s="51">
        <f t="shared" si="1"/>
        <v>0</v>
      </c>
      <c r="AB12" s="51">
        <f>IF(AA12=0,0,LOOKUP(AA12,Bodování!$A$2:$A$101,Bodování!$B$2:$B$101))</f>
        <v>0</v>
      </c>
      <c r="AC12" s="52">
        <f t="shared" si="2"/>
        <v>13</v>
      </c>
      <c r="AD12" s="53">
        <f t="shared" si="3"/>
        <v>92</v>
      </c>
      <c r="AE12" s="37">
        <v>3</v>
      </c>
      <c r="AF12" s="18"/>
      <c r="AG12" s="50">
        <f t="shared" si="4"/>
        <v>0</v>
      </c>
      <c r="AH12" s="50">
        <f t="shared" si="5"/>
        <v>4</v>
      </c>
      <c r="AI12" s="50">
        <f t="shared" si="6"/>
        <v>0</v>
      </c>
      <c r="AJ12" s="50">
        <f t="shared" si="7"/>
        <v>3</v>
      </c>
      <c r="AK12" s="50">
        <f t="shared" si="8"/>
        <v>1</v>
      </c>
      <c r="AL12" s="50">
        <f t="shared" si="9"/>
        <v>2</v>
      </c>
      <c r="AM12" s="50">
        <f t="shared" si="10"/>
        <v>3</v>
      </c>
      <c r="AN12" s="50">
        <f t="shared" si="11"/>
        <v>0</v>
      </c>
      <c r="AO12" s="50">
        <f t="shared" si="12"/>
        <v>0</v>
      </c>
      <c r="AP12" s="50">
        <f t="shared" si="13"/>
        <v>0</v>
      </c>
      <c r="AQ12" s="42">
        <f t="shared" si="14"/>
        <v>4</v>
      </c>
      <c r="AR12" s="42">
        <f t="shared" si="15"/>
        <v>1</v>
      </c>
      <c r="AS12" s="50">
        <f t="shared" si="16"/>
        <v>0</v>
      </c>
      <c r="AT12" s="50">
        <f t="shared" si="17"/>
        <v>0</v>
      </c>
      <c r="AU12" s="50">
        <f t="shared" si="18"/>
        <v>0</v>
      </c>
      <c r="AV12" s="50">
        <f t="shared" si="19"/>
        <v>3</v>
      </c>
      <c r="AW12" s="50">
        <f t="shared" si="20"/>
        <v>1</v>
      </c>
      <c r="AX12" s="50">
        <f t="shared" si="21"/>
        <v>2</v>
      </c>
      <c r="AY12" s="50">
        <f t="shared" si="22"/>
        <v>3</v>
      </c>
      <c r="AZ12" s="50">
        <f t="shared" si="23"/>
        <v>0</v>
      </c>
      <c r="BA12" s="50">
        <f t="shared" si="24"/>
        <v>0</v>
      </c>
      <c r="BB12" s="50">
        <f t="shared" si="25"/>
        <v>0</v>
      </c>
      <c r="BC12" s="42">
        <f t="shared" si="26"/>
        <v>3</v>
      </c>
      <c r="BD12" s="45">
        <f t="shared" si="27"/>
        <v>1</v>
      </c>
      <c r="BE12" s="60">
        <f t="shared" si="28"/>
        <v>5</v>
      </c>
      <c r="BF12" s="60"/>
    </row>
    <row r="13" spans="2:58" s="8" customFormat="1" ht="12.75">
      <c r="B13" s="14">
        <v>6</v>
      </c>
      <c r="C13" s="15" t="s">
        <v>86</v>
      </c>
      <c r="D13" s="14" t="s">
        <v>54</v>
      </c>
      <c r="E13" s="33">
        <v>6</v>
      </c>
      <c r="F13" s="58">
        <f>IF(E13="",0,LOOKUP(E13,'[1]Bodování'!$A$2:$A$101,'[1]Bodování'!$B$2:$B$101))</f>
        <v>15</v>
      </c>
      <c r="G13" s="36">
        <v>0</v>
      </c>
      <c r="H13" s="59"/>
      <c r="I13" s="33">
        <v>0</v>
      </c>
      <c r="J13" s="58"/>
      <c r="K13" s="36">
        <v>4</v>
      </c>
      <c r="L13" s="59">
        <f>IF(K13="",0,LOOKUP(K13,'[1]Bodování'!$A$2:$A$101,'[1]Bodování'!$B$2:$B$101))</f>
        <v>17</v>
      </c>
      <c r="M13" s="33">
        <v>5</v>
      </c>
      <c r="N13" s="58">
        <f>IF(M13="",0,LOOKUP(M13,Bodování!$A$2:$A$101,Bodování!$B$2:$B$101))</f>
        <v>16</v>
      </c>
      <c r="O13" s="36">
        <v>0</v>
      </c>
      <c r="P13" s="59"/>
      <c r="Q13" s="33">
        <v>0</v>
      </c>
      <c r="R13" s="58"/>
      <c r="S13" s="36"/>
      <c r="T13" s="59">
        <f>IF(S13="",0,LOOKUP(S13,Bodování!$A$2:$A$101,Bodování!$B$2:$B$101))</f>
        <v>0</v>
      </c>
      <c r="U13" s="33"/>
      <c r="V13" s="58">
        <f>IF(U13="",0,LOOKUP(U13,Bodování!$A$2:$A$101,Bodování!$B$2:$B$101))</f>
        <v>0</v>
      </c>
      <c r="W13" s="36"/>
      <c r="X13" s="59">
        <f>IF(W13="",0,LOOKUP(W13,Bodování!$A$2:$A$101,Bodování!$B$2:$B$101))</f>
        <v>0</v>
      </c>
      <c r="Y13" s="51">
        <f t="shared" si="0"/>
        <v>0</v>
      </c>
      <c r="Z13" s="51">
        <f>IF(Y13=0,0,LOOKUP(Y13,Bodování!$A$2:$A$101,Bodování!$B$2:$B$101))</f>
        <v>0</v>
      </c>
      <c r="AA13" s="51">
        <f t="shared" si="1"/>
        <v>0</v>
      </c>
      <c r="AB13" s="51">
        <f>IF(AA13=0,0,LOOKUP(AA13,Bodování!$A$2:$A$101,Bodování!$B$2:$B$101))</f>
        <v>0</v>
      </c>
      <c r="AC13" s="52">
        <f t="shared" si="2"/>
        <v>15</v>
      </c>
      <c r="AD13" s="53">
        <f t="shared" si="3"/>
        <v>48</v>
      </c>
      <c r="AE13" s="37">
        <v>4</v>
      </c>
      <c r="AF13" s="18"/>
      <c r="AG13" s="50">
        <f t="shared" si="4"/>
        <v>6</v>
      </c>
      <c r="AH13" s="50">
        <f t="shared" si="5"/>
        <v>0</v>
      </c>
      <c r="AI13" s="50">
        <f t="shared" si="6"/>
        <v>0</v>
      </c>
      <c r="AJ13" s="50">
        <f t="shared" si="7"/>
        <v>4</v>
      </c>
      <c r="AK13" s="50">
        <f t="shared" si="8"/>
        <v>5</v>
      </c>
      <c r="AL13" s="50">
        <f t="shared" si="9"/>
        <v>0</v>
      </c>
      <c r="AM13" s="50">
        <f t="shared" si="10"/>
        <v>0</v>
      </c>
      <c r="AN13" s="50">
        <f t="shared" si="11"/>
        <v>0</v>
      </c>
      <c r="AO13" s="50">
        <f t="shared" si="12"/>
        <v>0</v>
      </c>
      <c r="AP13" s="50">
        <f t="shared" si="13"/>
        <v>0</v>
      </c>
      <c r="AQ13" s="42">
        <f t="shared" si="14"/>
        <v>6</v>
      </c>
      <c r="AR13" s="42">
        <f t="shared" si="15"/>
        <v>1</v>
      </c>
      <c r="AS13" s="50">
        <f t="shared" si="16"/>
        <v>0</v>
      </c>
      <c r="AT13" s="50">
        <f t="shared" si="17"/>
        <v>0</v>
      </c>
      <c r="AU13" s="50">
        <f t="shared" si="18"/>
        <v>0</v>
      </c>
      <c r="AV13" s="50">
        <f t="shared" si="19"/>
        <v>4</v>
      </c>
      <c r="AW13" s="50">
        <f t="shared" si="20"/>
        <v>5</v>
      </c>
      <c r="AX13" s="50">
        <f t="shared" si="21"/>
        <v>0</v>
      </c>
      <c r="AY13" s="50">
        <f t="shared" si="22"/>
        <v>0</v>
      </c>
      <c r="AZ13" s="50">
        <f t="shared" si="23"/>
        <v>0</v>
      </c>
      <c r="BA13" s="50">
        <f t="shared" si="24"/>
        <v>0</v>
      </c>
      <c r="BB13" s="50">
        <f t="shared" si="25"/>
        <v>0</v>
      </c>
      <c r="BC13" s="42">
        <f t="shared" si="26"/>
        <v>5</v>
      </c>
      <c r="BD13" s="45">
        <f t="shared" si="27"/>
        <v>1</v>
      </c>
      <c r="BE13" s="60">
        <f t="shared" si="28"/>
        <v>3</v>
      </c>
      <c r="BF13" s="60"/>
    </row>
    <row r="14" spans="2:58" s="8" customFormat="1" ht="12.75">
      <c r="B14" s="14">
        <v>2</v>
      </c>
      <c r="C14" s="15" t="s">
        <v>87</v>
      </c>
      <c r="D14" s="14" t="s">
        <v>33</v>
      </c>
      <c r="E14" s="33">
        <v>2</v>
      </c>
      <c r="F14" s="58">
        <v>19</v>
      </c>
      <c r="G14" s="36">
        <v>0</v>
      </c>
      <c r="H14" s="59"/>
      <c r="I14" s="33">
        <v>0</v>
      </c>
      <c r="J14" s="58"/>
      <c r="K14" s="36">
        <v>0</v>
      </c>
      <c r="L14" s="59"/>
      <c r="M14" s="33">
        <v>4</v>
      </c>
      <c r="N14" s="58">
        <v>17</v>
      </c>
      <c r="O14" s="36">
        <v>0</v>
      </c>
      <c r="P14" s="59"/>
      <c r="Q14" s="33">
        <v>0</v>
      </c>
      <c r="R14" s="58"/>
      <c r="S14" s="36"/>
      <c r="T14" s="59">
        <f>IF(S14="",0,LOOKUP(S14,Bodování!$A$2:$A$101,Bodování!$B$2:$B$101))</f>
        <v>0</v>
      </c>
      <c r="U14" s="33"/>
      <c r="V14" s="58">
        <f>IF(U14="",0,LOOKUP(U14,Bodování!$A$2:$A$101,Bodování!$B$2:$B$101))</f>
        <v>0</v>
      </c>
      <c r="W14" s="36"/>
      <c r="X14" s="59">
        <f>IF(W14="",0,LOOKUP(W14,Bodování!$A$2:$A$101,Bodování!$B$2:$B$101))</f>
        <v>0</v>
      </c>
      <c r="Y14" s="51">
        <f t="shared" si="0"/>
        <v>0</v>
      </c>
      <c r="Z14" s="51">
        <f>IF(Y14=0,0,LOOKUP(Y14,Bodování!$A$2:$A$101,Bodování!$B$2:$B$101))</f>
        <v>0</v>
      </c>
      <c r="AA14" s="51">
        <f t="shared" si="1"/>
        <v>0</v>
      </c>
      <c r="AB14" s="51">
        <f>IF(AA14=0,0,LOOKUP(AA14,Bodování!$A$2:$A$101,Bodování!$B$2:$B$101))</f>
        <v>0</v>
      </c>
      <c r="AC14" s="52">
        <f t="shared" si="2"/>
        <v>6</v>
      </c>
      <c r="AD14" s="53">
        <f t="shared" si="3"/>
        <v>36</v>
      </c>
      <c r="AE14" s="37">
        <v>5</v>
      </c>
      <c r="AF14" s="18"/>
      <c r="AG14" s="50">
        <f t="shared" si="4"/>
        <v>2</v>
      </c>
      <c r="AH14" s="50">
        <f t="shared" si="5"/>
        <v>0</v>
      </c>
      <c r="AI14" s="50">
        <f t="shared" si="6"/>
        <v>0</v>
      </c>
      <c r="AJ14" s="50">
        <f t="shared" si="7"/>
        <v>0</v>
      </c>
      <c r="AK14" s="50">
        <f t="shared" si="8"/>
        <v>4</v>
      </c>
      <c r="AL14" s="50">
        <f t="shared" si="9"/>
        <v>0</v>
      </c>
      <c r="AM14" s="50">
        <f t="shared" si="10"/>
        <v>0</v>
      </c>
      <c r="AN14" s="50">
        <f t="shared" si="11"/>
        <v>0</v>
      </c>
      <c r="AO14" s="50">
        <f t="shared" si="12"/>
        <v>0</v>
      </c>
      <c r="AP14" s="50">
        <f t="shared" si="13"/>
        <v>0</v>
      </c>
      <c r="AQ14" s="42">
        <f t="shared" si="14"/>
        <v>4</v>
      </c>
      <c r="AR14" s="42">
        <f t="shared" si="15"/>
        <v>1</v>
      </c>
      <c r="AS14" s="50">
        <f t="shared" si="16"/>
        <v>2</v>
      </c>
      <c r="AT14" s="50">
        <f t="shared" si="17"/>
        <v>0</v>
      </c>
      <c r="AU14" s="50">
        <f t="shared" si="18"/>
        <v>0</v>
      </c>
      <c r="AV14" s="50">
        <f t="shared" si="19"/>
        <v>0</v>
      </c>
      <c r="AW14" s="50">
        <f t="shared" si="20"/>
        <v>0</v>
      </c>
      <c r="AX14" s="50">
        <f t="shared" si="21"/>
        <v>0</v>
      </c>
      <c r="AY14" s="50">
        <f t="shared" si="22"/>
        <v>0</v>
      </c>
      <c r="AZ14" s="50">
        <f t="shared" si="23"/>
        <v>0</v>
      </c>
      <c r="BA14" s="50">
        <f t="shared" si="24"/>
        <v>0</v>
      </c>
      <c r="BB14" s="50">
        <f t="shared" si="25"/>
        <v>0</v>
      </c>
      <c r="BC14" s="42">
        <f t="shared" si="26"/>
        <v>2</v>
      </c>
      <c r="BD14" s="45">
        <f t="shared" si="27"/>
        <v>1</v>
      </c>
      <c r="BE14" s="60">
        <f t="shared" si="28"/>
        <v>2</v>
      </c>
      <c r="BF14" s="60"/>
    </row>
    <row r="15" spans="2:58" s="8" customFormat="1" ht="12.75">
      <c r="B15" s="14"/>
      <c r="C15" s="15" t="s">
        <v>98</v>
      </c>
      <c r="D15" s="14" t="s">
        <v>54</v>
      </c>
      <c r="E15" s="33">
        <v>0</v>
      </c>
      <c r="F15" s="58"/>
      <c r="G15" s="36">
        <v>0</v>
      </c>
      <c r="H15" s="59"/>
      <c r="I15" s="33">
        <v>0</v>
      </c>
      <c r="J15" s="58"/>
      <c r="K15" s="36">
        <v>0</v>
      </c>
      <c r="L15" s="59"/>
      <c r="M15" s="33">
        <v>0</v>
      </c>
      <c r="N15" s="58"/>
      <c r="O15" s="36">
        <v>5</v>
      </c>
      <c r="P15" s="59">
        <f>IF(O15="",0,LOOKUP(O15,Bodování!$A$2:$A$101,Bodování!$B$2:$B$101))</f>
        <v>16</v>
      </c>
      <c r="Q15" s="33">
        <v>4</v>
      </c>
      <c r="R15" s="58">
        <v>17</v>
      </c>
      <c r="S15" s="36"/>
      <c r="T15" s="59">
        <f>IF(S15="",0,LOOKUP(S15,Bodování!$A$2:$A$101,Bodování!$B$2:$B$101))</f>
        <v>0</v>
      </c>
      <c r="U15" s="33"/>
      <c r="V15" s="58">
        <f>IF(U15="",0,LOOKUP(U15,Bodování!$A$2:$A$101,Bodování!$B$2:$B$101))</f>
        <v>0</v>
      </c>
      <c r="W15" s="36"/>
      <c r="X15" s="59">
        <f>IF(W15="",0,LOOKUP(W15,Bodování!$A$2:$A$101,Bodování!$B$2:$B$101))</f>
        <v>0</v>
      </c>
      <c r="Y15" s="51">
        <f t="shared" si="0"/>
        <v>0</v>
      </c>
      <c r="Z15" s="51">
        <f>IF(Y15=0,0,LOOKUP(Y15,Bodování!$A$2:$A$101,Bodování!$B$2:$B$101))</f>
        <v>0</v>
      </c>
      <c r="AA15" s="51">
        <f t="shared" si="1"/>
        <v>0</v>
      </c>
      <c r="AB15" s="51">
        <f>IF(AA15=0,0,LOOKUP(AA15,Bodování!$A$2:$A$101,Bodování!$B$2:$B$101))</f>
        <v>0</v>
      </c>
      <c r="AC15" s="52">
        <f t="shared" si="2"/>
        <v>9</v>
      </c>
      <c r="AD15" s="53">
        <f t="shared" si="3"/>
        <v>33</v>
      </c>
      <c r="AE15" s="37">
        <v>6</v>
      </c>
      <c r="AF15" s="18"/>
      <c r="AG15" s="50">
        <f t="shared" si="4"/>
        <v>0</v>
      </c>
      <c r="AH15" s="50">
        <f t="shared" si="5"/>
        <v>0</v>
      </c>
      <c r="AI15" s="50">
        <f t="shared" si="6"/>
        <v>0</v>
      </c>
      <c r="AJ15" s="50">
        <f t="shared" si="7"/>
        <v>0</v>
      </c>
      <c r="AK15" s="50">
        <f t="shared" si="8"/>
        <v>0</v>
      </c>
      <c r="AL15" s="50">
        <f t="shared" si="9"/>
        <v>5</v>
      </c>
      <c r="AM15" s="50">
        <f t="shared" si="10"/>
        <v>4</v>
      </c>
      <c r="AN15" s="50">
        <f t="shared" si="11"/>
        <v>0</v>
      </c>
      <c r="AO15" s="50">
        <f t="shared" si="12"/>
        <v>0</v>
      </c>
      <c r="AP15" s="50">
        <f t="shared" si="13"/>
        <v>0</v>
      </c>
      <c r="AQ15" s="42">
        <f t="shared" si="14"/>
        <v>5</v>
      </c>
      <c r="AR15" s="42">
        <f t="shared" si="15"/>
        <v>1</v>
      </c>
      <c r="AS15" s="50">
        <f t="shared" si="16"/>
        <v>0</v>
      </c>
      <c r="AT15" s="50">
        <f t="shared" si="17"/>
        <v>0</v>
      </c>
      <c r="AU15" s="50">
        <f t="shared" si="18"/>
        <v>0</v>
      </c>
      <c r="AV15" s="50">
        <f t="shared" si="19"/>
        <v>0</v>
      </c>
      <c r="AW15" s="50">
        <f t="shared" si="20"/>
        <v>0</v>
      </c>
      <c r="AX15" s="50">
        <f t="shared" si="21"/>
        <v>0</v>
      </c>
      <c r="AY15" s="50">
        <f t="shared" si="22"/>
        <v>4</v>
      </c>
      <c r="AZ15" s="50">
        <f t="shared" si="23"/>
        <v>0</v>
      </c>
      <c r="BA15" s="50">
        <f t="shared" si="24"/>
        <v>0</v>
      </c>
      <c r="BB15" s="50">
        <f t="shared" si="25"/>
        <v>0</v>
      </c>
      <c r="BC15" s="42">
        <f t="shared" si="26"/>
        <v>4</v>
      </c>
      <c r="BD15" s="45">
        <f t="shared" si="27"/>
        <v>1</v>
      </c>
      <c r="BE15" s="60">
        <f t="shared" si="28"/>
        <v>2</v>
      </c>
      <c r="BF15" s="60"/>
    </row>
    <row r="16" spans="2:58" s="8" customFormat="1" ht="12.75">
      <c r="B16" s="14"/>
      <c r="C16" s="15" t="s">
        <v>99</v>
      </c>
      <c r="D16" s="14" t="s">
        <v>54</v>
      </c>
      <c r="E16" s="33">
        <v>0</v>
      </c>
      <c r="F16" s="58"/>
      <c r="G16" s="36">
        <v>0</v>
      </c>
      <c r="H16" s="59"/>
      <c r="I16" s="33">
        <v>0</v>
      </c>
      <c r="J16" s="58"/>
      <c r="K16" s="36">
        <v>0</v>
      </c>
      <c r="L16" s="59"/>
      <c r="M16" s="33">
        <v>0</v>
      </c>
      <c r="N16" s="58"/>
      <c r="O16" s="36">
        <v>6</v>
      </c>
      <c r="P16" s="59">
        <f>IF(O16="",0,LOOKUP(O16,Bodování!$A$2:$A$101,Bodování!$B$2:$B$101))</f>
        <v>15</v>
      </c>
      <c r="Q16" s="33">
        <v>5</v>
      </c>
      <c r="R16" s="58">
        <f>IF(Q16="",0,LOOKUP(Q16,Bodování!$A$2:$A$101,Bodování!$B$2:$B$101))</f>
        <v>16</v>
      </c>
      <c r="S16" s="36"/>
      <c r="T16" s="59">
        <f>IF(S16="",0,LOOKUP(S16,Bodování!$A$2:$A$101,Bodování!$B$2:$B$101))</f>
        <v>0</v>
      </c>
      <c r="U16" s="33"/>
      <c r="V16" s="58">
        <f>IF(U16="",0,LOOKUP(U16,Bodování!$A$2:$A$101,Bodování!$B$2:$B$101))</f>
        <v>0</v>
      </c>
      <c r="W16" s="36"/>
      <c r="X16" s="59">
        <f>IF(W16="",0,LOOKUP(W16,Bodování!$A$2:$A$101,Bodování!$B$2:$B$101))</f>
        <v>0</v>
      </c>
      <c r="Y16" s="51">
        <f t="shared" si="0"/>
        <v>0</v>
      </c>
      <c r="Z16" s="51">
        <f>IF(Y16=0,0,LOOKUP(Y16,Bodování!$A$2:$A$101,Bodování!$B$2:$B$101))</f>
        <v>0</v>
      </c>
      <c r="AA16" s="51">
        <f t="shared" si="1"/>
        <v>0</v>
      </c>
      <c r="AB16" s="51">
        <f>IF(AA16=0,0,LOOKUP(AA16,Bodování!$A$2:$A$101,Bodování!$B$2:$B$101))</f>
        <v>0</v>
      </c>
      <c r="AC16" s="52">
        <f t="shared" si="2"/>
        <v>11</v>
      </c>
      <c r="AD16" s="53">
        <f t="shared" si="3"/>
        <v>31</v>
      </c>
      <c r="AE16" s="37">
        <v>7</v>
      </c>
      <c r="AF16" s="18"/>
      <c r="AG16" s="50">
        <f t="shared" si="4"/>
        <v>0</v>
      </c>
      <c r="AH16" s="50">
        <f t="shared" si="5"/>
        <v>0</v>
      </c>
      <c r="AI16" s="50">
        <f t="shared" si="6"/>
        <v>0</v>
      </c>
      <c r="AJ16" s="50">
        <f t="shared" si="7"/>
        <v>0</v>
      </c>
      <c r="AK16" s="50">
        <f t="shared" si="8"/>
        <v>0</v>
      </c>
      <c r="AL16" s="50">
        <f t="shared" si="9"/>
        <v>6</v>
      </c>
      <c r="AM16" s="50">
        <f t="shared" si="10"/>
        <v>5</v>
      </c>
      <c r="AN16" s="50">
        <f t="shared" si="11"/>
        <v>0</v>
      </c>
      <c r="AO16" s="50">
        <f t="shared" si="12"/>
        <v>0</v>
      </c>
      <c r="AP16" s="50">
        <f t="shared" si="13"/>
        <v>0</v>
      </c>
      <c r="AQ16" s="42">
        <f t="shared" si="14"/>
        <v>6</v>
      </c>
      <c r="AR16" s="42">
        <f t="shared" si="15"/>
        <v>1</v>
      </c>
      <c r="AS16" s="50">
        <f t="shared" si="16"/>
        <v>0</v>
      </c>
      <c r="AT16" s="50">
        <f t="shared" si="17"/>
        <v>0</v>
      </c>
      <c r="AU16" s="50">
        <f t="shared" si="18"/>
        <v>0</v>
      </c>
      <c r="AV16" s="50">
        <f t="shared" si="19"/>
        <v>0</v>
      </c>
      <c r="AW16" s="50">
        <f t="shared" si="20"/>
        <v>0</v>
      </c>
      <c r="AX16" s="50">
        <f t="shared" si="21"/>
        <v>0</v>
      </c>
      <c r="AY16" s="50">
        <f t="shared" si="22"/>
        <v>5</v>
      </c>
      <c r="AZ16" s="50">
        <f t="shared" si="23"/>
        <v>0</v>
      </c>
      <c r="BA16" s="50">
        <f t="shared" si="24"/>
        <v>0</v>
      </c>
      <c r="BB16" s="50">
        <f t="shared" si="25"/>
        <v>0</v>
      </c>
      <c r="BC16" s="42">
        <f t="shared" si="26"/>
        <v>5</v>
      </c>
      <c r="BD16" s="45">
        <f t="shared" si="27"/>
        <v>1</v>
      </c>
      <c r="BE16" s="60">
        <f t="shared" si="28"/>
        <v>2</v>
      </c>
      <c r="BF16" s="60"/>
    </row>
    <row r="17" spans="2:58" s="8" customFormat="1" ht="12.75">
      <c r="B17" s="14">
        <v>1</v>
      </c>
      <c r="C17" s="15" t="s">
        <v>37</v>
      </c>
      <c r="D17" s="14" t="s">
        <v>31</v>
      </c>
      <c r="E17" s="33">
        <v>1</v>
      </c>
      <c r="F17" s="58">
        <f>IF(E17="",0,LOOKUP(E17,'[1]Bodování'!$A$2:$A$101,'[1]Bodování'!$B$2:$B$101))</f>
        <v>20</v>
      </c>
      <c r="G17" s="36">
        <v>0</v>
      </c>
      <c r="H17" s="59"/>
      <c r="I17" s="33">
        <v>0</v>
      </c>
      <c r="J17" s="58"/>
      <c r="K17" s="36">
        <v>0</v>
      </c>
      <c r="L17" s="59"/>
      <c r="M17" s="33">
        <v>0</v>
      </c>
      <c r="N17" s="58"/>
      <c r="O17" s="36">
        <v>0</v>
      </c>
      <c r="P17" s="59"/>
      <c r="Q17" s="33">
        <v>0</v>
      </c>
      <c r="R17" s="58"/>
      <c r="S17" s="36"/>
      <c r="T17" s="59">
        <f>IF(S17="",0,LOOKUP(S17,Bodování!$A$2:$A$101,Bodování!$B$2:$B$101))</f>
        <v>0</v>
      </c>
      <c r="U17" s="33"/>
      <c r="V17" s="58">
        <f>IF(U17="",0,LOOKUP(U17,Bodování!$A$2:$A$101,Bodování!$B$2:$B$101))</f>
        <v>0</v>
      </c>
      <c r="W17" s="36"/>
      <c r="X17" s="59">
        <f>IF(W17="",0,LOOKUP(W17,Bodování!$A$2:$A$101,Bodování!$B$2:$B$101))</f>
        <v>0</v>
      </c>
      <c r="Y17" s="51">
        <f t="shared" si="0"/>
        <v>0</v>
      </c>
      <c r="Z17" s="51">
        <f>IF(Y17=0,0,LOOKUP(Y17,Bodování!$A$2:$A$101,Bodování!$B$2:$B$101))</f>
        <v>0</v>
      </c>
      <c r="AA17" s="51">
        <f t="shared" si="1"/>
        <v>0</v>
      </c>
      <c r="AB17" s="51">
        <f>IF(AA17=0,0,LOOKUP(AA17,Bodování!$A$2:$A$101,Bodování!$B$2:$B$101))</f>
        <v>0</v>
      </c>
      <c r="AC17" s="52">
        <f t="shared" si="2"/>
        <v>1</v>
      </c>
      <c r="AD17" s="53">
        <f t="shared" si="3"/>
        <v>20</v>
      </c>
      <c r="AE17" s="37">
        <v>8</v>
      </c>
      <c r="AF17" s="18"/>
      <c r="AG17" s="50">
        <f t="shared" si="4"/>
        <v>1</v>
      </c>
      <c r="AH17" s="50">
        <f t="shared" si="5"/>
        <v>0</v>
      </c>
      <c r="AI17" s="50">
        <f t="shared" si="6"/>
        <v>0</v>
      </c>
      <c r="AJ17" s="50">
        <f t="shared" si="7"/>
        <v>0</v>
      </c>
      <c r="AK17" s="50">
        <f t="shared" si="8"/>
        <v>0</v>
      </c>
      <c r="AL17" s="50">
        <f t="shared" si="9"/>
        <v>0</v>
      </c>
      <c r="AM17" s="50">
        <f t="shared" si="10"/>
        <v>0</v>
      </c>
      <c r="AN17" s="50">
        <f t="shared" si="11"/>
        <v>0</v>
      </c>
      <c r="AO17" s="50">
        <f t="shared" si="12"/>
        <v>0</v>
      </c>
      <c r="AP17" s="50">
        <f t="shared" si="13"/>
        <v>0</v>
      </c>
      <c r="AQ17" s="42">
        <f t="shared" si="14"/>
        <v>1</v>
      </c>
      <c r="AR17" s="42">
        <f t="shared" si="15"/>
        <v>1</v>
      </c>
      <c r="AS17" s="50">
        <f t="shared" si="16"/>
        <v>0</v>
      </c>
      <c r="AT17" s="50">
        <f t="shared" si="17"/>
        <v>0</v>
      </c>
      <c r="AU17" s="50">
        <f t="shared" si="18"/>
        <v>0</v>
      </c>
      <c r="AV17" s="50">
        <f t="shared" si="19"/>
        <v>0</v>
      </c>
      <c r="AW17" s="50">
        <f t="shared" si="20"/>
        <v>0</v>
      </c>
      <c r="AX17" s="50">
        <f t="shared" si="21"/>
        <v>0</v>
      </c>
      <c r="AY17" s="50">
        <f t="shared" si="22"/>
        <v>0</v>
      </c>
      <c r="AZ17" s="50">
        <f t="shared" si="23"/>
        <v>0</v>
      </c>
      <c r="BA17" s="50">
        <f t="shared" si="24"/>
        <v>0</v>
      </c>
      <c r="BB17" s="50">
        <f t="shared" si="25"/>
        <v>0</v>
      </c>
      <c r="BC17" s="42">
        <f t="shared" si="26"/>
        <v>0</v>
      </c>
      <c r="BD17" s="45">
        <f t="shared" si="27"/>
        <v>1</v>
      </c>
      <c r="BE17" s="60">
        <f t="shared" si="28"/>
        <v>1</v>
      </c>
      <c r="BF17" s="60"/>
    </row>
    <row r="18" spans="2:58" s="8" customFormat="1" ht="12.75">
      <c r="B18" s="14">
        <v>3</v>
      </c>
      <c r="C18" s="15" t="s">
        <v>88</v>
      </c>
      <c r="D18" s="14" t="s">
        <v>33</v>
      </c>
      <c r="E18" s="33">
        <v>3</v>
      </c>
      <c r="F18" s="58">
        <v>18</v>
      </c>
      <c r="G18" s="36">
        <v>0</v>
      </c>
      <c r="H18" s="59"/>
      <c r="I18" s="33">
        <v>0</v>
      </c>
      <c r="J18" s="58"/>
      <c r="K18" s="36">
        <v>0</v>
      </c>
      <c r="L18" s="59"/>
      <c r="M18" s="33">
        <v>0</v>
      </c>
      <c r="N18" s="58"/>
      <c r="O18" s="36">
        <v>0</v>
      </c>
      <c r="P18" s="59"/>
      <c r="Q18" s="33">
        <v>0</v>
      </c>
      <c r="R18" s="58"/>
      <c r="S18" s="36"/>
      <c r="T18" s="59">
        <f>IF(S18="",0,LOOKUP(S18,Bodování!$A$2:$A$101,Bodování!$B$2:$B$101))</f>
        <v>0</v>
      </c>
      <c r="U18" s="33"/>
      <c r="V18" s="58">
        <f>IF(U18="",0,LOOKUP(U18,Bodování!$A$2:$A$101,Bodování!$B$2:$B$101))</f>
        <v>0</v>
      </c>
      <c r="W18" s="36"/>
      <c r="X18" s="59">
        <f>IF(W18="",0,LOOKUP(W18,Bodování!$A$2:$A$101,Bodování!$B$2:$B$101))</f>
        <v>0</v>
      </c>
      <c r="Y18" s="51">
        <f aca="true" t="shared" si="29" ref="Y18:Y59">IF(BE18&lt;7,0,AQ18)</f>
        <v>0</v>
      </c>
      <c r="Z18" s="51">
        <f>IF(Y18=0,0,LOOKUP(Y18,Bodování!$A$2:$A$101,Bodování!$B$2:$B$101))</f>
        <v>0</v>
      </c>
      <c r="AA18" s="51">
        <f aca="true" t="shared" si="30" ref="AA18:AA41">IF(BE18&lt;10,0,IF(AR18&gt;1,AQ18,BC18))</f>
        <v>0</v>
      </c>
      <c r="AB18" s="51">
        <f>IF(AA18=0,0,LOOKUP(AA18,Bodování!$A$2:$A$101,Bodování!$B$2:$B$101))</f>
        <v>0</v>
      </c>
      <c r="AC18" s="52">
        <f aca="true" t="shared" si="31" ref="AC18:AC41">IF(C18&gt;0,E18+G18+I18+K18+M18+O18+Q18+S18+U18+W18-Y18-AA18,"")</f>
        <v>3</v>
      </c>
      <c r="AD18" s="53">
        <f aca="true" t="shared" si="32" ref="AD18:AD41">IF(C18&gt;0,F18+H18+J18+L18+N18+P18+R18+T18+V18+X18-Z18-AB18,"")</f>
        <v>18</v>
      </c>
      <c r="AE18" s="37">
        <v>9</v>
      </c>
      <c r="AF18" s="18"/>
      <c r="AG18" s="50">
        <f aca="true" t="shared" si="33" ref="AG18:AG41">E18</f>
        <v>3</v>
      </c>
      <c r="AH18" s="50">
        <f aca="true" t="shared" si="34" ref="AH18:AH41">G18</f>
        <v>0</v>
      </c>
      <c r="AI18" s="50">
        <f aca="true" t="shared" si="35" ref="AI18:AI41">I18</f>
        <v>0</v>
      </c>
      <c r="AJ18" s="50">
        <f aca="true" t="shared" si="36" ref="AJ18:AJ41">K18</f>
        <v>0</v>
      </c>
      <c r="AK18" s="50">
        <f aca="true" t="shared" si="37" ref="AK18:AK41">M18</f>
        <v>0</v>
      </c>
      <c r="AL18" s="50">
        <f aca="true" t="shared" si="38" ref="AL18:AL41">O18</f>
        <v>0</v>
      </c>
      <c r="AM18" s="50">
        <f aca="true" t="shared" si="39" ref="AM18:AM41">Q18</f>
        <v>0</v>
      </c>
      <c r="AN18" s="50">
        <f aca="true" t="shared" si="40" ref="AN18:AN41">S18</f>
        <v>0</v>
      </c>
      <c r="AO18" s="50">
        <f aca="true" t="shared" si="41" ref="AO18:AO41">U18</f>
        <v>0</v>
      </c>
      <c r="AP18" s="50">
        <f aca="true" t="shared" si="42" ref="AP18:AP41">W18</f>
        <v>0</v>
      </c>
      <c r="AQ18" s="42">
        <f aca="true" t="shared" si="43" ref="AQ18:AQ41">MAX(AG18:AP18)</f>
        <v>3</v>
      </c>
      <c r="AR18" s="42">
        <f aca="true" t="shared" si="44" ref="AR18:AR41">COUNTIF(AG18:AP18,AQ18)</f>
        <v>1</v>
      </c>
      <c r="AS18" s="50">
        <f aca="true" t="shared" si="45" ref="AS18:AS41">IF(AQ18=AG18,0,AG18)</f>
        <v>0</v>
      </c>
      <c r="AT18" s="50">
        <f aca="true" t="shared" si="46" ref="AT18:AT41">IF(AQ18=AH18,0,AH18)</f>
        <v>0</v>
      </c>
      <c r="AU18" s="50">
        <f aca="true" t="shared" si="47" ref="AU18:AU41">IF(AQ18=AI18,0,AI18)</f>
        <v>0</v>
      </c>
      <c r="AV18" s="50">
        <f aca="true" t="shared" si="48" ref="AV18:AV41">IF(AQ18=AJ18,0,AJ18)</f>
        <v>0</v>
      </c>
      <c r="AW18" s="50">
        <f aca="true" t="shared" si="49" ref="AW18:AW41">IF(AQ18=AK18,0,AK18)</f>
        <v>0</v>
      </c>
      <c r="AX18" s="50">
        <f aca="true" t="shared" si="50" ref="AX18:AX41">IF(AQ18=AL18,0,AL18)</f>
        <v>0</v>
      </c>
      <c r="AY18" s="50">
        <f aca="true" t="shared" si="51" ref="AY18:AY41">IF(AQ18=AM18,0,AM18)</f>
        <v>0</v>
      </c>
      <c r="AZ18" s="50">
        <f aca="true" t="shared" si="52" ref="AZ18:AZ41">IF(AQ18=AN18,0,AN18)</f>
        <v>0</v>
      </c>
      <c r="BA18" s="50">
        <f aca="true" t="shared" si="53" ref="BA18:BA41">IF(AQ18=AO18,0,AO18)</f>
        <v>0</v>
      </c>
      <c r="BB18" s="50">
        <f aca="true" t="shared" si="54" ref="BB18:BB41">IF(AQ18=AP18,0,AP18)</f>
        <v>0</v>
      </c>
      <c r="BC18" s="42">
        <f aca="true" t="shared" si="55" ref="BC18:BC41">MAX(AS18:BB18)</f>
        <v>0</v>
      </c>
      <c r="BD18" s="45">
        <f aca="true" t="shared" si="56" ref="BD18:BD41">IF(C18="",0,1)</f>
        <v>1</v>
      </c>
      <c r="BE18" s="60">
        <f aca="true" t="shared" si="57" ref="BE18:BE41">10-(COUNTIF(AG18:AP18,0))</f>
        <v>1</v>
      </c>
      <c r="BF18" s="60"/>
    </row>
    <row r="19" spans="2:58" s="8" customFormat="1" ht="12.75">
      <c r="B19" s="14"/>
      <c r="C19" s="15"/>
      <c r="D19" s="14"/>
      <c r="E19" s="33"/>
      <c r="F19" s="58">
        <f>IF(E19="",0,LOOKUP(E19,Bodování!$A$2:$A$101,Bodování!$B$2:$B$101))</f>
        <v>0</v>
      </c>
      <c r="G19" s="36"/>
      <c r="H19" s="59">
        <f>IF(G19="",0,LOOKUP(G19,Bodování!$A$2:$A$101,Bodování!$B$2:$B$101))</f>
        <v>0</v>
      </c>
      <c r="I19" s="33"/>
      <c r="J19" s="58">
        <f>IF(I19="",0,LOOKUP(I19,Bodování!$A$2:$A$101,Bodování!$B$2:$B$101))</f>
        <v>0</v>
      </c>
      <c r="K19" s="36"/>
      <c r="L19" s="59">
        <f>IF(K19="",0,LOOKUP(K19,Bodování!$A$2:$A$101,Bodování!$B$2:$B$101))</f>
        <v>0</v>
      </c>
      <c r="M19" s="33"/>
      <c r="N19" s="58">
        <f>IF(M19="",0,LOOKUP(M19,Bodování!$A$2:$A$101,Bodování!$B$2:$B$101))</f>
        <v>0</v>
      </c>
      <c r="O19" s="36"/>
      <c r="P19" s="59">
        <f>IF(O19="",0,LOOKUP(O19,Bodování!$A$2:$A$101,Bodování!$B$2:$B$101))</f>
        <v>0</v>
      </c>
      <c r="Q19" s="33"/>
      <c r="R19" s="58">
        <f>IF(Q19="",0,LOOKUP(Q19,Bodování!$A$2:$A$101,Bodování!$B$2:$B$101))</f>
        <v>0</v>
      </c>
      <c r="S19" s="36"/>
      <c r="T19" s="59">
        <f>IF(S19="",0,LOOKUP(S19,Bodování!$A$2:$A$101,Bodování!$B$2:$B$101))</f>
        <v>0</v>
      </c>
      <c r="U19" s="33"/>
      <c r="V19" s="58">
        <f>IF(U19="",0,LOOKUP(U19,Bodování!$A$2:$A$101,Bodování!$B$2:$B$101))</f>
        <v>0</v>
      </c>
      <c r="W19" s="36"/>
      <c r="X19" s="59">
        <f>IF(W19="",0,LOOKUP(W19,Bodování!$A$2:$A$101,Bodování!$B$2:$B$101))</f>
        <v>0</v>
      </c>
      <c r="Y19" s="51">
        <f t="shared" si="29"/>
        <v>0</v>
      </c>
      <c r="Z19" s="51">
        <f>IF(Y19=0,0,LOOKUP(Y19,Bodování!$A$2:$A$101,Bodování!$B$2:$B$101))</f>
        <v>0</v>
      </c>
      <c r="AA19" s="51">
        <f t="shared" si="30"/>
        <v>0</v>
      </c>
      <c r="AB19" s="51">
        <f>IF(AA19=0,0,LOOKUP(AA19,Bodování!$A$2:$A$101,Bodování!$B$2:$B$101))</f>
        <v>0</v>
      </c>
      <c r="AC19" s="52">
        <f t="shared" si="31"/>
      </c>
      <c r="AD19" s="53">
        <f t="shared" si="32"/>
      </c>
      <c r="AE19" s="37"/>
      <c r="AF19" s="18"/>
      <c r="AG19" s="50">
        <f t="shared" si="33"/>
        <v>0</v>
      </c>
      <c r="AH19" s="50">
        <f t="shared" si="34"/>
        <v>0</v>
      </c>
      <c r="AI19" s="50">
        <f t="shared" si="35"/>
        <v>0</v>
      </c>
      <c r="AJ19" s="50">
        <f t="shared" si="36"/>
        <v>0</v>
      </c>
      <c r="AK19" s="50">
        <f t="shared" si="37"/>
        <v>0</v>
      </c>
      <c r="AL19" s="50">
        <f t="shared" si="38"/>
        <v>0</v>
      </c>
      <c r="AM19" s="50">
        <f t="shared" si="39"/>
        <v>0</v>
      </c>
      <c r="AN19" s="50">
        <f t="shared" si="40"/>
        <v>0</v>
      </c>
      <c r="AO19" s="50">
        <f t="shared" si="41"/>
        <v>0</v>
      </c>
      <c r="AP19" s="50">
        <f t="shared" si="42"/>
        <v>0</v>
      </c>
      <c r="AQ19" s="42">
        <f t="shared" si="43"/>
        <v>0</v>
      </c>
      <c r="AR19" s="42">
        <f t="shared" si="44"/>
        <v>10</v>
      </c>
      <c r="AS19" s="50">
        <f t="shared" si="45"/>
        <v>0</v>
      </c>
      <c r="AT19" s="50">
        <f t="shared" si="46"/>
        <v>0</v>
      </c>
      <c r="AU19" s="50">
        <f t="shared" si="47"/>
        <v>0</v>
      </c>
      <c r="AV19" s="50">
        <f t="shared" si="48"/>
        <v>0</v>
      </c>
      <c r="AW19" s="50">
        <f t="shared" si="49"/>
        <v>0</v>
      </c>
      <c r="AX19" s="50">
        <f t="shared" si="50"/>
        <v>0</v>
      </c>
      <c r="AY19" s="50">
        <f t="shared" si="51"/>
        <v>0</v>
      </c>
      <c r="AZ19" s="50">
        <f t="shared" si="52"/>
        <v>0</v>
      </c>
      <c r="BA19" s="50">
        <f t="shared" si="53"/>
        <v>0</v>
      </c>
      <c r="BB19" s="50">
        <f t="shared" si="54"/>
        <v>0</v>
      </c>
      <c r="BC19" s="42">
        <f t="shared" si="55"/>
        <v>0</v>
      </c>
      <c r="BD19" s="45">
        <f t="shared" si="56"/>
        <v>0</v>
      </c>
      <c r="BE19" s="60">
        <f t="shared" si="57"/>
        <v>0</v>
      </c>
      <c r="BF19" s="60"/>
    </row>
    <row r="20" spans="2:58" s="8" customFormat="1" ht="12.75">
      <c r="B20" s="14"/>
      <c r="C20" s="15"/>
      <c r="D20" s="14"/>
      <c r="E20" s="33"/>
      <c r="F20" s="58">
        <f>IF(E20="",0,LOOKUP(E20,Bodování!$A$2:$A$101,Bodování!$B$2:$B$101))</f>
        <v>0</v>
      </c>
      <c r="G20" s="36"/>
      <c r="H20" s="59">
        <f>IF(G20="",0,LOOKUP(G20,Bodování!$A$2:$A$101,Bodování!$B$2:$B$101))</f>
        <v>0</v>
      </c>
      <c r="I20" s="33"/>
      <c r="J20" s="58">
        <f>IF(I20="",0,LOOKUP(I20,Bodování!$A$2:$A$101,Bodování!$B$2:$B$101))</f>
        <v>0</v>
      </c>
      <c r="K20" s="36"/>
      <c r="L20" s="59">
        <f>IF(K20="",0,LOOKUP(K20,Bodování!$A$2:$A$101,Bodování!$B$2:$B$101))</f>
        <v>0</v>
      </c>
      <c r="M20" s="33"/>
      <c r="N20" s="58">
        <f>IF(M20="",0,LOOKUP(M20,Bodování!$A$2:$A$101,Bodování!$B$2:$B$101))</f>
        <v>0</v>
      </c>
      <c r="O20" s="36"/>
      <c r="P20" s="59">
        <f>IF(O20="",0,LOOKUP(O20,Bodování!$A$2:$A$101,Bodování!$B$2:$B$101))</f>
        <v>0</v>
      </c>
      <c r="Q20" s="33"/>
      <c r="R20" s="58">
        <f>IF(Q20="",0,LOOKUP(Q20,Bodování!$A$2:$A$101,Bodování!$B$2:$B$101))</f>
        <v>0</v>
      </c>
      <c r="S20" s="36"/>
      <c r="T20" s="59">
        <f>IF(S20="",0,LOOKUP(S20,Bodování!$A$2:$A$101,Bodování!$B$2:$B$101))</f>
        <v>0</v>
      </c>
      <c r="U20" s="33"/>
      <c r="V20" s="58">
        <f>IF(U20="",0,LOOKUP(U20,Bodování!$A$2:$A$101,Bodování!$B$2:$B$101))</f>
        <v>0</v>
      </c>
      <c r="W20" s="36"/>
      <c r="X20" s="59">
        <f>IF(W20="",0,LOOKUP(W20,Bodování!$A$2:$A$101,Bodování!$B$2:$B$101))</f>
        <v>0</v>
      </c>
      <c r="Y20" s="51">
        <f t="shared" si="29"/>
        <v>0</v>
      </c>
      <c r="Z20" s="51">
        <f>IF(Y20=0,0,LOOKUP(Y20,Bodování!$A$2:$A$101,Bodování!$B$2:$B$101))</f>
        <v>0</v>
      </c>
      <c r="AA20" s="51">
        <f t="shared" si="30"/>
        <v>0</v>
      </c>
      <c r="AB20" s="51">
        <f>IF(AA20=0,0,LOOKUP(AA20,Bodování!$A$2:$A$101,Bodování!$B$2:$B$101))</f>
        <v>0</v>
      </c>
      <c r="AC20" s="52">
        <f t="shared" si="31"/>
      </c>
      <c r="AD20" s="53">
        <f t="shared" si="32"/>
      </c>
      <c r="AE20" s="37"/>
      <c r="AF20" s="18"/>
      <c r="AG20" s="50">
        <f t="shared" si="33"/>
        <v>0</v>
      </c>
      <c r="AH20" s="50">
        <f t="shared" si="34"/>
        <v>0</v>
      </c>
      <c r="AI20" s="50">
        <f t="shared" si="35"/>
        <v>0</v>
      </c>
      <c r="AJ20" s="50">
        <f t="shared" si="36"/>
        <v>0</v>
      </c>
      <c r="AK20" s="50">
        <f t="shared" si="37"/>
        <v>0</v>
      </c>
      <c r="AL20" s="50">
        <f t="shared" si="38"/>
        <v>0</v>
      </c>
      <c r="AM20" s="50">
        <f t="shared" si="39"/>
        <v>0</v>
      </c>
      <c r="AN20" s="50">
        <f t="shared" si="40"/>
        <v>0</v>
      </c>
      <c r="AO20" s="50">
        <f t="shared" si="41"/>
        <v>0</v>
      </c>
      <c r="AP20" s="50">
        <f t="shared" si="42"/>
        <v>0</v>
      </c>
      <c r="AQ20" s="42">
        <f t="shared" si="43"/>
        <v>0</v>
      </c>
      <c r="AR20" s="42">
        <f t="shared" si="44"/>
        <v>10</v>
      </c>
      <c r="AS20" s="50">
        <f t="shared" si="45"/>
        <v>0</v>
      </c>
      <c r="AT20" s="50">
        <f t="shared" si="46"/>
        <v>0</v>
      </c>
      <c r="AU20" s="50">
        <f t="shared" si="47"/>
        <v>0</v>
      </c>
      <c r="AV20" s="50">
        <f t="shared" si="48"/>
        <v>0</v>
      </c>
      <c r="AW20" s="50">
        <f t="shared" si="49"/>
        <v>0</v>
      </c>
      <c r="AX20" s="50">
        <f t="shared" si="50"/>
        <v>0</v>
      </c>
      <c r="AY20" s="50">
        <f t="shared" si="51"/>
        <v>0</v>
      </c>
      <c r="AZ20" s="50">
        <f t="shared" si="52"/>
        <v>0</v>
      </c>
      <c r="BA20" s="50">
        <f t="shared" si="53"/>
        <v>0</v>
      </c>
      <c r="BB20" s="50">
        <f t="shared" si="54"/>
        <v>0</v>
      </c>
      <c r="BC20" s="42">
        <f t="shared" si="55"/>
        <v>0</v>
      </c>
      <c r="BD20" s="45">
        <f t="shared" si="56"/>
        <v>0</v>
      </c>
      <c r="BE20" s="60">
        <f t="shared" si="57"/>
        <v>0</v>
      </c>
      <c r="BF20" s="60"/>
    </row>
    <row r="21" spans="2:58" s="8" customFormat="1" ht="12.75">
      <c r="B21" s="14"/>
      <c r="C21" s="15"/>
      <c r="D21" s="14"/>
      <c r="E21" s="33"/>
      <c r="F21" s="58">
        <f>IF(E21="",0,LOOKUP(E21,Bodování!$A$2:$A$101,Bodování!$B$2:$B$101))</f>
        <v>0</v>
      </c>
      <c r="G21" s="36"/>
      <c r="H21" s="59">
        <f>IF(G21="",0,LOOKUP(G21,Bodování!$A$2:$A$101,Bodování!$B$2:$B$101))</f>
        <v>0</v>
      </c>
      <c r="I21" s="33"/>
      <c r="J21" s="58">
        <f>IF(I21="",0,LOOKUP(I21,Bodování!$A$2:$A$101,Bodování!$B$2:$B$101))</f>
        <v>0</v>
      </c>
      <c r="K21" s="36"/>
      <c r="L21" s="59">
        <f>IF(K21="",0,LOOKUP(K21,Bodování!$A$2:$A$101,Bodování!$B$2:$B$101))</f>
        <v>0</v>
      </c>
      <c r="M21" s="33"/>
      <c r="N21" s="58">
        <f>IF(M21="",0,LOOKUP(M21,Bodování!$A$2:$A$101,Bodování!$B$2:$B$101))</f>
        <v>0</v>
      </c>
      <c r="O21" s="36"/>
      <c r="P21" s="59">
        <f>IF(O21="",0,LOOKUP(O21,Bodování!$A$2:$A$101,Bodování!$B$2:$B$101))</f>
        <v>0</v>
      </c>
      <c r="Q21" s="33"/>
      <c r="R21" s="58">
        <f>IF(Q21="",0,LOOKUP(Q21,Bodování!$A$2:$A$101,Bodování!$B$2:$B$101))</f>
        <v>0</v>
      </c>
      <c r="S21" s="36"/>
      <c r="T21" s="59">
        <f>IF(S21="",0,LOOKUP(S21,Bodování!$A$2:$A$101,Bodování!$B$2:$B$101))</f>
        <v>0</v>
      </c>
      <c r="U21" s="33"/>
      <c r="V21" s="58">
        <f>IF(U21="",0,LOOKUP(U21,Bodování!$A$2:$A$101,Bodování!$B$2:$B$101))</f>
        <v>0</v>
      </c>
      <c r="W21" s="36"/>
      <c r="X21" s="59">
        <f>IF(W21="",0,LOOKUP(W21,Bodování!$A$2:$A$101,Bodování!$B$2:$B$101))</f>
        <v>0</v>
      </c>
      <c r="Y21" s="51">
        <f t="shared" si="29"/>
        <v>0</v>
      </c>
      <c r="Z21" s="51">
        <f>IF(Y21=0,0,LOOKUP(Y21,Bodování!$A$2:$A$101,Bodování!$B$2:$B$101))</f>
        <v>0</v>
      </c>
      <c r="AA21" s="51">
        <f t="shared" si="30"/>
        <v>0</v>
      </c>
      <c r="AB21" s="51">
        <f>IF(AA21=0,0,LOOKUP(AA21,Bodování!$A$2:$A$101,Bodování!$B$2:$B$101))</f>
        <v>0</v>
      </c>
      <c r="AC21" s="52">
        <f t="shared" si="31"/>
      </c>
      <c r="AD21" s="53">
        <f t="shared" si="32"/>
      </c>
      <c r="AE21" s="37"/>
      <c r="AF21" s="18"/>
      <c r="AG21" s="50">
        <f t="shared" si="33"/>
        <v>0</v>
      </c>
      <c r="AH21" s="50">
        <f t="shared" si="34"/>
        <v>0</v>
      </c>
      <c r="AI21" s="50">
        <f t="shared" si="35"/>
        <v>0</v>
      </c>
      <c r="AJ21" s="50">
        <f t="shared" si="36"/>
        <v>0</v>
      </c>
      <c r="AK21" s="50">
        <f t="shared" si="37"/>
        <v>0</v>
      </c>
      <c r="AL21" s="50">
        <f t="shared" si="38"/>
        <v>0</v>
      </c>
      <c r="AM21" s="50">
        <f t="shared" si="39"/>
        <v>0</v>
      </c>
      <c r="AN21" s="50">
        <f t="shared" si="40"/>
        <v>0</v>
      </c>
      <c r="AO21" s="50">
        <f t="shared" si="41"/>
        <v>0</v>
      </c>
      <c r="AP21" s="50">
        <f t="shared" si="42"/>
        <v>0</v>
      </c>
      <c r="AQ21" s="42">
        <f t="shared" si="43"/>
        <v>0</v>
      </c>
      <c r="AR21" s="42">
        <f t="shared" si="44"/>
        <v>10</v>
      </c>
      <c r="AS21" s="50">
        <f t="shared" si="45"/>
        <v>0</v>
      </c>
      <c r="AT21" s="50">
        <f t="shared" si="46"/>
        <v>0</v>
      </c>
      <c r="AU21" s="50">
        <f t="shared" si="47"/>
        <v>0</v>
      </c>
      <c r="AV21" s="50">
        <f t="shared" si="48"/>
        <v>0</v>
      </c>
      <c r="AW21" s="50">
        <f t="shared" si="49"/>
        <v>0</v>
      </c>
      <c r="AX21" s="50">
        <f t="shared" si="50"/>
        <v>0</v>
      </c>
      <c r="AY21" s="50">
        <f t="shared" si="51"/>
        <v>0</v>
      </c>
      <c r="AZ21" s="50">
        <f t="shared" si="52"/>
        <v>0</v>
      </c>
      <c r="BA21" s="50">
        <f t="shared" si="53"/>
        <v>0</v>
      </c>
      <c r="BB21" s="50">
        <f t="shared" si="54"/>
        <v>0</v>
      </c>
      <c r="BC21" s="42">
        <f t="shared" si="55"/>
        <v>0</v>
      </c>
      <c r="BD21" s="45">
        <f t="shared" si="56"/>
        <v>0</v>
      </c>
      <c r="BE21" s="60">
        <f t="shared" si="57"/>
        <v>0</v>
      </c>
      <c r="BF21" s="60"/>
    </row>
    <row r="22" spans="2:58" s="8" customFormat="1" ht="12.75">
      <c r="B22" s="14"/>
      <c r="C22" s="15"/>
      <c r="D22" s="14"/>
      <c r="E22" s="33"/>
      <c r="F22" s="58">
        <f>IF(E22="",0,LOOKUP(E22,Bodování!$A$2:$A$101,Bodování!$B$2:$B$101))</f>
        <v>0</v>
      </c>
      <c r="G22" s="36"/>
      <c r="H22" s="59">
        <f>IF(G22="",0,LOOKUP(G22,Bodování!$A$2:$A$101,Bodování!$B$2:$B$101))</f>
        <v>0</v>
      </c>
      <c r="I22" s="33"/>
      <c r="J22" s="58">
        <f>IF(I22="",0,LOOKUP(I22,Bodování!$A$2:$A$101,Bodování!$B$2:$B$101))</f>
        <v>0</v>
      </c>
      <c r="K22" s="36"/>
      <c r="L22" s="59">
        <f>IF(K22="",0,LOOKUP(K22,Bodování!$A$2:$A$101,Bodování!$B$2:$B$101))</f>
        <v>0</v>
      </c>
      <c r="M22" s="33"/>
      <c r="N22" s="58">
        <f>IF(M22="",0,LOOKUP(M22,Bodování!$A$2:$A$101,Bodování!$B$2:$B$101))</f>
        <v>0</v>
      </c>
      <c r="O22" s="36"/>
      <c r="P22" s="59">
        <f>IF(O22="",0,LOOKUP(O22,Bodování!$A$2:$A$101,Bodování!$B$2:$B$101))</f>
        <v>0</v>
      </c>
      <c r="Q22" s="33"/>
      <c r="R22" s="58">
        <f>IF(Q22="",0,LOOKUP(Q22,Bodování!$A$2:$A$101,Bodování!$B$2:$B$101))</f>
        <v>0</v>
      </c>
      <c r="S22" s="36"/>
      <c r="T22" s="59">
        <f>IF(S22="",0,LOOKUP(S22,Bodování!$A$2:$A$101,Bodování!$B$2:$B$101))</f>
        <v>0</v>
      </c>
      <c r="U22" s="33"/>
      <c r="V22" s="58">
        <f>IF(U22="",0,LOOKUP(U22,Bodování!$A$2:$A$101,Bodování!$B$2:$B$101))</f>
        <v>0</v>
      </c>
      <c r="W22" s="36"/>
      <c r="X22" s="59">
        <f>IF(W22="",0,LOOKUP(W22,Bodování!$A$2:$A$101,Bodování!$B$2:$B$101))</f>
        <v>0</v>
      </c>
      <c r="Y22" s="51">
        <f t="shared" si="29"/>
        <v>0</v>
      </c>
      <c r="Z22" s="51">
        <f>IF(Y22=0,0,LOOKUP(Y22,Bodování!$A$2:$A$101,Bodování!$B$2:$B$101))</f>
        <v>0</v>
      </c>
      <c r="AA22" s="51">
        <f t="shared" si="30"/>
        <v>0</v>
      </c>
      <c r="AB22" s="51">
        <f>IF(AA22=0,0,LOOKUP(AA22,Bodování!$A$2:$A$101,Bodování!$B$2:$B$101))</f>
        <v>0</v>
      </c>
      <c r="AC22" s="52">
        <f t="shared" si="31"/>
      </c>
      <c r="AD22" s="53">
        <f t="shared" si="32"/>
      </c>
      <c r="AE22" s="37"/>
      <c r="AF22" s="18"/>
      <c r="AG22" s="50">
        <f t="shared" si="33"/>
        <v>0</v>
      </c>
      <c r="AH22" s="50">
        <f t="shared" si="34"/>
        <v>0</v>
      </c>
      <c r="AI22" s="50">
        <f t="shared" si="35"/>
        <v>0</v>
      </c>
      <c r="AJ22" s="50">
        <f t="shared" si="36"/>
        <v>0</v>
      </c>
      <c r="AK22" s="50">
        <f t="shared" si="37"/>
        <v>0</v>
      </c>
      <c r="AL22" s="50">
        <f t="shared" si="38"/>
        <v>0</v>
      </c>
      <c r="AM22" s="50">
        <f t="shared" si="39"/>
        <v>0</v>
      </c>
      <c r="AN22" s="50">
        <f t="shared" si="40"/>
        <v>0</v>
      </c>
      <c r="AO22" s="50">
        <f t="shared" si="41"/>
        <v>0</v>
      </c>
      <c r="AP22" s="50">
        <f t="shared" si="42"/>
        <v>0</v>
      </c>
      <c r="AQ22" s="42">
        <f t="shared" si="43"/>
        <v>0</v>
      </c>
      <c r="AR22" s="42">
        <f t="shared" si="44"/>
        <v>10</v>
      </c>
      <c r="AS22" s="50">
        <f t="shared" si="45"/>
        <v>0</v>
      </c>
      <c r="AT22" s="50">
        <f t="shared" si="46"/>
        <v>0</v>
      </c>
      <c r="AU22" s="50">
        <f t="shared" si="47"/>
        <v>0</v>
      </c>
      <c r="AV22" s="50">
        <f t="shared" si="48"/>
        <v>0</v>
      </c>
      <c r="AW22" s="50">
        <f t="shared" si="49"/>
        <v>0</v>
      </c>
      <c r="AX22" s="50">
        <f t="shared" si="50"/>
        <v>0</v>
      </c>
      <c r="AY22" s="50">
        <f t="shared" si="51"/>
        <v>0</v>
      </c>
      <c r="AZ22" s="50">
        <f t="shared" si="52"/>
        <v>0</v>
      </c>
      <c r="BA22" s="50">
        <f t="shared" si="53"/>
        <v>0</v>
      </c>
      <c r="BB22" s="50">
        <f t="shared" si="54"/>
        <v>0</v>
      </c>
      <c r="BC22" s="42">
        <f t="shared" si="55"/>
        <v>0</v>
      </c>
      <c r="BD22" s="45">
        <f t="shared" si="56"/>
        <v>0</v>
      </c>
      <c r="BE22" s="60">
        <f t="shared" si="57"/>
        <v>0</v>
      </c>
      <c r="BF22" s="60"/>
    </row>
    <row r="23" spans="2:58" s="8" customFormat="1" ht="12.75">
      <c r="B23" s="14"/>
      <c r="C23" s="15"/>
      <c r="D23" s="14"/>
      <c r="E23" s="33"/>
      <c r="F23" s="58">
        <f>IF(E23="",0,LOOKUP(E23,Bodování!$A$2:$A$101,Bodování!$B$2:$B$101))</f>
        <v>0</v>
      </c>
      <c r="G23" s="36"/>
      <c r="H23" s="59">
        <f>IF(G23="",0,LOOKUP(G23,Bodování!$A$2:$A$101,Bodování!$B$2:$B$101))</f>
        <v>0</v>
      </c>
      <c r="I23" s="33"/>
      <c r="J23" s="58">
        <f>IF(I23="",0,LOOKUP(I23,Bodování!$A$2:$A$101,Bodování!$B$2:$B$101))</f>
        <v>0</v>
      </c>
      <c r="K23" s="36"/>
      <c r="L23" s="59">
        <f>IF(K23="",0,LOOKUP(K23,Bodování!$A$2:$A$101,Bodování!$B$2:$B$101))</f>
        <v>0</v>
      </c>
      <c r="M23" s="33"/>
      <c r="N23" s="58">
        <f>IF(M23="",0,LOOKUP(M23,Bodování!$A$2:$A$101,Bodování!$B$2:$B$101))</f>
        <v>0</v>
      </c>
      <c r="O23" s="36"/>
      <c r="P23" s="59">
        <f>IF(O23="",0,LOOKUP(O23,Bodování!$A$2:$A$101,Bodování!$B$2:$B$101))</f>
        <v>0</v>
      </c>
      <c r="Q23" s="33"/>
      <c r="R23" s="58">
        <f>IF(Q23="",0,LOOKUP(Q23,Bodování!$A$2:$A$101,Bodování!$B$2:$B$101))</f>
        <v>0</v>
      </c>
      <c r="S23" s="36"/>
      <c r="T23" s="59">
        <f>IF(S23="",0,LOOKUP(S23,Bodování!$A$2:$A$101,Bodování!$B$2:$B$101))</f>
        <v>0</v>
      </c>
      <c r="U23" s="33"/>
      <c r="V23" s="58">
        <f>IF(U23="",0,LOOKUP(U23,Bodování!$A$2:$A$101,Bodování!$B$2:$B$101))</f>
        <v>0</v>
      </c>
      <c r="W23" s="36"/>
      <c r="X23" s="59">
        <f>IF(W23="",0,LOOKUP(W23,Bodování!$A$2:$A$101,Bodování!$B$2:$B$101))</f>
        <v>0</v>
      </c>
      <c r="Y23" s="51">
        <f t="shared" si="29"/>
        <v>0</v>
      </c>
      <c r="Z23" s="51">
        <f>IF(Y23=0,0,LOOKUP(Y23,Bodování!$A$2:$A$101,Bodování!$B$2:$B$101))</f>
        <v>0</v>
      </c>
      <c r="AA23" s="51">
        <f t="shared" si="30"/>
        <v>0</v>
      </c>
      <c r="AB23" s="51">
        <f>IF(AA23=0,0,LOOKUP(AA23,Bodování!$A$2:$A$101,Bodování!$B$2:$B$101))</f>
        <v>0</v>
      </c>
      <c r="AC23" s="52">
        <f t="shared" si="31"/>
      </c>
      <c r="AD23" s="53">
        <f t="shared" si="32"/>
      </c>
      <c r="AE23" s="37"/>
      <c r="AF23" s="18"/>
      <c r="AG23" s="50">
        <f t="shared" si="33"/>
        <v>0</v>
      </c>
      <c r="AH23" s="50">
        <f t="shared" si="34"/>
        <v>0</v>
      </c>
      <c r="AI23" s="50">
        <f t="shared" si="35"/>
        <v>0</v>
      </c>
      <c r="AJ23" s="50">
        <f t="shared" si="36"/>
        <v>0</v>
      </c>
      <c r="AK23" s="50">
        <f t="shared" si="37"/>
        <v>0</v>
      </c>
      <c r="AL23" s="50">
        <f t="shared" si="38"/>
        <v>0</v>
      </c>
      <c r="AM23" s="50">
        <f t="shared" si="39"/>
        <v>0</v>
      </c>
      <c r="AN23" s="50">
        <f t="shared" si="40"/>
        <v>0</v>
      </c>
      <c r="AO23" s="50">
        <f t="shared" si="41"/>
        <v>0</v>
      </c>
      <c r="AP23" s="50">
        <f t="shared" si="42"/>
        <v>0</v>
      </c>
      <c r="AQ23" s="42">
        <f t="shared" si="43"/>
        <v>0</v>
      </c>
      <c r="AR23" s="42">
        <f t="shared" si="44"/>
        <v>10</v>
      </c>
      <c r="AS23" s="50">
        <f t="shared" si="45"/>
        <v>0</v>
      </c>
      <c r="AT23" s="50">
        <f t="shared" si="46"/>
        <v>0</v>
      </c>
      <c r="AU23" s="50">
        <f t="shared" si="47"/>
        <v>0</v>
      </c>
      <c r="AV23" s="50">
        <f t="shared" si="48"/>
        <v>0</v>
      </c>
      <c r="AW23" s="50">
        <f t="shared" si="49"/>
        <v>0</v>
      </c>
      <c r="AX23" s="50">
        <f t="shared" si="50"/>
        <v>0</v>
      </c>
      <c r="AY23" s="50">
        <f t="shared" si="51"/>
        <v>0</v>
      </c>
      <c r="AZ23" s="50">
        <f t="shared" si="52"/>
        <v>0</v>
      </c>
      <c r="BA23" s="50">
        <f t="shared" si="53"/>
        <v>0</v>
      </c>
      <c r="BB23" s="50">
        <f t="shared" si="54"/>
        <v>0</v>
      </c>
      <c r="BC23" s="42">
        <f t="shared" si="55"/>
        <v>0</v>
      </c>
      <c r="BD23" s="45">
        <f t="shared" si="56"/>
        <v>0</v>
      </c>
      <c r="BE23" s="60">
        <f t="shared" si="57"/>
        <v>0</v>
      </c>
      <c r="BF23" s="60"/>
    </row>
    <row r="24" spans="2:58" s="8" customFormat="1" ht="12.75">
      <c r="B24" s="14"/>
      <c r="C24" s="15"/>
      <c r="D24" s="14"/>
      <c r="E24" s="33"/>
      <c r="F24" s="58">
        <f>IF(E24="",0,LOOKUP(E24,Bodování!$A$2:$A$101,Bodování!$B$2:$B$101))</f>
        <v>0</v>
      </c>
      <c r="G24" s="36"/>
      <c r="H24" s="59">
        <f>IF(G24="",0,LOOKUP(G24,Bodování!$A$2:$A$101,Bodování!$B$2:$B$101))</f>
        <v>0</v>
      </c>
      <c r="I24" s="33"/>
      <c r="J24" s="58">
        <f>IF(I24="",0,LOOKUP(I24,Bodování!$A$2:$A$101,Bodování!$B$2:$B$101))</f>
        <v>0</v>
      </c>
      <c r="K24" s="36"/>
      <c r="L24" s="59">
        <f>IF(K24="",0,LOOKUP(K24,Bodování!$A$2:$A$101,Bodování!$B$2:$B$101))</f>
        <v>0</v>
      </c>
      <c r="M24" s="33"/>
      <c r="N24" s="58">
        <f>IF(M24="",0,LOOKUP(M24,Bodování!$A$2:$A$101,Bodování!$B$2:$B$101))</f>
        <v>0</v>
      </c>
      <c r="O24" s="36"/>
      <c r="P24" s="59">
        <f>IF(O24="",0,LOOKUP(O24,Bodování!$A$2:$A$101,Bodování!$B$2:$B$101))</f>
        <v>0</v>
      </c>
      <c r="Q24" s="33"/>
      <c r="R24" s="58">
        <f>IF(Q24="",0,LOOKUP(Q24,Bodování!$A$2:$A$101,Bodování!$B$2:$B$101))</f>
        <v>0</v>
      </c>
      <c r="S24" s="36"/>
      <c r="T24" s="59">
        <f>IF(S24="",0,LOOKUP(S24,Bodování!$A$2:$A$101,Bodování!$B$2:$B$101))</f>
        <v>0</v>
      </c>
      <c r="U24" s="33"/>
      <c r="V24" s="58">
        <f>IF(U24="",0,LOOKUP(U24,Bodování!$A$2:$A$101,Bodování!$B$2:$B$101))</f>
        <v>0</v>
      </c>
      <c r="W24" s="36"/>
      <c r="X24" s="59">
        <f>IF(W24="",0,LOOKUP(W24,Bodování!$A$2:$A$101,Bodování!$B$2:$B$101))</f>
        <v>0</v>
      </c>
      <c r="Y24" s="51">
        <f t="shared" si="29"/>
        <v>0</v>
      </c>
      <c r="Z24" s="51">
        <f>IF(Y24=0,0,LOOKUP(Y24,Bodování!$A$2:$A$101,Bodování!$B$2:$B$101))</f>
        <v>0</v>
      </c>
      <c r="AA24" s="51">
        <f t="shared" si="30"/>
        <v>0</v>
      </c>
      <c r="AB24" s="51">
        <f>IF(AA24=0,0,LOOKUP(AA24,Bodování!$A$2:$A$101,Bodování!$B$2:$B$101))</f>
        <v>0</v>
      </c>
      <c r="AC24" s="52">
        <f t="shared" si="31"/>
      </c>
      <c r="AD24" s="53">
        <f t="shared" si="32"/>
      </c>
      <c r="AE24" s="37"/>
      <c r="AF24" s="18"/>
      <c r="AG24" s="50">
        <f t="shared" si="33"/>
        <v>0</v>
      </c>
      <c r="AH24" s="50">
        <f t="shared" si="34"/>
        <v>0</v>
      </c>
      <c r="AI24" s="50">
        <f t="shared" si="35"/>
        <v>0</v>
      </c>
      <c r="AJ24" s="50">
        <f t="shared" si="36"/>
        <v>0</v>
      </c>
      <c r="AK24" s="50">
        <f t="shared" si="37"/>
        <v>0</v>
      </c>
      <c r="AL24" s="50">
        <f t="shared" si="38"/>
        <v>0</v>
      </c>
      <c r="AM24" s="50">
        <f t="shared" si="39"/>
        <v>0</v>
      </c>
      <c r="AN24" s="50">
        <f t="shared" si="40"/>
        <v>0</v>
      </c>
      <c r="AO24" s="50">
        <f t="shared" si="41"/>
        <v>0</v>
      </c>
      <c r="AP24" s="50">
        <f t="shared" si="42"/>
        <v>0</v>
      </c>
      <c r="AQ24" s="42">
        <f t="shared" si="43"/>
        <v>0</v>
      </c>
      <c r="AR24" s="42">
        <f t="shared" si="44"/>
        <v>10</v>
      </c>
      <c r="AS24" s="50">
        <f t="shared" si="45"/>
        <v>0</v>
      </c>
      <c r="AT24" s="50">
        <f t="shared" si="46"/>
        <v>0</v>
      </c>
      <c r="AU24" s="50">
        <f t="shared" si="47"/>
        <v>0</v>
      </c>
      <c r="AV24" s="50">
        <f t="shared" si="48"/>
        <v>0</v>
      </c>
      <c r="AW24" s="50">
        <f t="shared" si="49"/>
        <v>0</v>
      </c>
      <c r="AX24" s="50">
        <f t="shared" si="50"/>
        <v>0</v>
      </c>
      <c r="AY24" s="50">
        <f t="shared" si="51"/>
        <v>0</v>
      </c>
      <c r="AZ24" s="50">
        <f t="shared" si="52"/>
        <v>0</v>
      </c>
      <c r="BA24" s="50">
        <f t="shared" si="53"/>
        <v>0</v>
      </c>
      <c r="BB24" s="50">
        <f t="shared" si="54"/>
        <v>0</v>
      </c>
      <c r="BC24" s="42">
        <f t="shared" si="55"/>
        <v>0</v>
      </c>
      <c r="BD24" s="45">
        <f t="shared" si="56"/>
        <v>0</v>
      </c>
      <c r="BE24" s="60">
        <f t="shared" si="57"/>
        <v>0</v>
      </c>
      <c r="BF24" s="60"/>
    </row>
    <row r="25" spans="2:58" s="8" customFormat="1" ht="12.75">
      <c r="B25" s="14"/>
      <c r="C25" s="15"/>
      <c r="D25" s="14"/>
      <c r="E25" s="33"/>
      <c r="F25" s="58">
        <f>IF(E25="",0,LOOKUP(E25,Bodování!$A$2:$A$101,Bodování!$B$2:$B$101))</f>
        <v>0</v>
      </c>
      <c r="G25" s="36"/>
      <c r="H25" s="59">
        <f>IF(G25="",0,LOOKUP(G25,Bodování!$A$2:$A$101,Bodování!$B$2:$B$101))</f>
        <v>0</v>
      </c>
      <c r="I25" s="33"/>
      <c r="J25" s="58">
        <f>IF(I25="",0,LOOKUP(I25,Bodování!$A$2:$A$101,Bodování!$B$2:$B$101))</f>
        <v>0</v>
      </c>
      <c r="K25" s="36"/>
      <c r="L25" s="59">
        <f>IF(K25="",0,LOOKUP(K25,Bodování!$A$2:$A$101,Bodování!$B$2:$B$101))</f>
        <v>0</v>
      </c>
      <c r="M25" s="33"/>
      <c r="N25" s="58">
        <f>IF(M25="",0,LOOKUP(M25,Bodování!$A$2:$A$101,Bodování!$B$2:$B$101))</f>
        <v>0</v>
      </c>
      <c r="O25" s="36"/>
      <c r="P25" s="59">
        <f>IF(O25="",0,LOOKUP(O25,Bodování!$A$2:$A$101,Bodování!$B$2:$B$101))</f>
        <v>0</v>
      </c>
      <c r="Q25" s="33"/>
      <c r="R25" s="58">
        <f>IF(Q25="",0,LOOKUP(Q25,Bodování!$A$2:$A$101,Bodování!$B$2:$B$101))</f>
        <v>0</v>
      </c>
      <c r="S25" s="36"/>
      <c r="T25" s="59">
        <f>IF(S25="",0,LOOKUP(S25,Bodování!$A$2:$A$101,Bodování!$B$2:$B$101))</f>
        <v>0</v>
      </c>
      <c r="U25" s="33"/>
      <c r="V25" s="58">
        <f>IF(U25="",0,LOOKUP(U25,Bodování!$A$2:$A$101,Bodování!$B$2:$B$101))</f>
        <v>0</v>
      </c>
      <c r="W25" s="36"/>
      <c r="X25" s="59">
        <f>IF(W25="",0,LOOKUP(W25,Bodování!$A$2:$A$101,Bodování!$B$2:$B$101))</f>
        <v>0</v>
      </c>
      <c r="Y25" s="51">
        <f t="shared" si="29"/>
        <v>0</v>
      </c>
      <c r="Z25" s="51">
        <f>IF(Y25=0,0,LOOKUP(Y25,Bodování!$A$2:$A$101,Bodování!$B$2:$B$101))</f>
        <v>0</v>
      </c>
      <c r="AA25" s="51">
        <f t="shared" si="30"/>
        <v>0</v>
      </c>
      <c r="AB25" s="51">
        <f>IF(AA25=0,0,LOOKUP(AA25,Bodování!$A$2:$A$101,Bodování!$B$2:$B$101))</f>
        <v>0</v>
      </c>
      <c r="AC25" s="52">
        <f t="shared" si="31"/>
      </c>
      <c r="AD25" s="53">
        <f t="shared" si="32"/>
      </c>
      <c r="AE25" s="37"/>
      <c r="AF25" s="18"/>
      <c r="AG25" s="50">
        <f t="shared" si="33"/>
        <v>0</v>
      </c>
      <c r="AH25" s="50">
        <f t="shared" si="34"/>
        <v>0</v>
      </c>
      <c r="AI25" s="50">
        <f t="shared" si="35"/>
        <v>0</v>
      </c>
      <c r="AJ25" s="50">
        <f t="shared" si="36"/>
        <v>0</v>
      </c>
      <c r="AK25" s="50">
        <f t="shared" si="37"/>
        <v>0</v>
      </c>
      <c r="AL25" s="50">
        <f t="shared" si="38"/>
        <v>0</v>
      </c>
      <c r="AM25" s="50">
        <f t="shared" si="39"/>
        <v>0</v>
      </c>
      <c r="AN25" s="50">
        <f t="shared" si="40"/>
        <v>0</v>
      </c>
      <c r="AO25" s="50">
        <f t="shared" si="41"/>
        <v>0</v>
      </c>
      <c r="AP25" s="50">
        <f t="shared" si="42"/>
        <v>0</v>
      </c>
      <c r="AQ25" s="42">
        <f t="shared" si="43"/>
        <v>0</v>
      </c>
      <c r="AR25" s="42">
        <f t="shared" si="44"/>
        <v>10</v>
      </c>
      <c r="AS25" s="50">
        <f t="shared" si="45"/>
        <v>0</v>
      </c>
      <c r="AT25" s="50">
        <f t="shared" si="46"/>
        <v>0</v>
      </c>
      <c r="AU25" s="50">
        <f t="shared" si="47"/>
        <v>0</v>
      </c>
      <c r="AV25" s="50">
        <f t="shared" si="48"/>
        <v>0</v>
      </c>
      <c r="AW25" s="50">
        <f t="shared" si="49"/>
        <v>0</v>
      </c>
      <c r="AX25" s="50">
        <f t="shared" si="50"/>
        <v>0</v>
      </c>
      <c r="AY25" s="50">
        <f t="shared" si="51"/>
        <v>0</v>
      </c>
      <c r="AZ25" s="50">
        <f t="shared" si="52"/>
        <v>0</v>
      </c>
      <c r="BA25" s="50">
        <f t="shared" si="53"/>
        <v>0</v>
      </c>
      <c r="BB25" s="50">
        <f t="shared" si="54"/>
        <v>0</v>
      </c>
      <c r="BC25" s="42">
        <f t="shared" si="55"/>
        <v>0</v>
      </c>
      <c r="BD25" s="45">
        <f t="shared" si="56"/>
        <v>0</v>
      </c>
      <c r="BE25" s="60">
        <f t="shared" si="57"/>
        <v>0</v>
      </c>
      <c r="BF25" s="60"/>
    </row>
    <row r="26" spans="2:58" s="8" customFormat="1" ht="12.75">
      <c r="B26" s="14"/>
      <c r="C26" s="15"/>
      <c r="D26" s="14"/>
      <c r="E26" s="33"/>
      <c r="F26" s="58">
        <f>IF(E26="",0,LOOKUP(E26,Bodování!$A$2:$A$101,Bodování!$B$2:$B$101))</f>
        <v>0</v>
      </c>
      <c r="G26" s="36"/>
      <c r="H26" s="59">
        <f>IF(G26="",0,LOOKUP(G26,Bodování!$A$2:$A$101,Bodování!$B$2:$B$101))</f>
        <v>0</v>
      </c>
      <c r="I26" s="33"/>
      <c r="J26" s="58">
        <f>IF(I26="",0,LOOKUP(I26,Bodování!$A$2:$A$101,Bodování!$B$2:$B$101))</f>
        <v>0</v>
      </c>
      <c r="K26" s="36"/>
      <c r="L26" s="59">
        <f>IF(K26="",0,LOOKUP(K26,Bodování!$A$2:$A$101,Bodování!$B$2:$B$101))</f>
        <v>0</v>
      </c>
      <c r="M26" s="33"/>
      <c r="N26" s="58">
        <f>IF(M26="",0,LOOKUP(M26,Bodování!$A$2:$A$101,Bodování!$B$2:$B$101))</f>
        <v>0</v>
      </c>
      <c r="O26" s="36"/>
      <c r="P26" s="59">
        <f>IF(O26="",0,LOOKUP(O26,Bodování!$A$2:$A$101,Bodování!$B$2:$B$101))</f>
        <v>0</v>
      </c>
      <c r="Q26" s="33"/>
      <c r="R26" s="58">
        <f>IF(Q26="",0,LOOKUP(Q26,Bodování!$A$2:$A$101,Bodování!$B$2:$B$101))</f>
        <v>0</v>
      </c>
      <c r="S26" s="36"/>
      <c r="T26" s="59">
        <f>IF(S26="",0,LOOKUP(S26,Bodování!$A$2:$A$101,Bodování!$B$2:$B$101))</f>
        <v>0</v>
      </c>
      <c r="U26" s="33"/>
      <c r="V26" s="58">
        <f>IF(U26="",0,LOOKUP(U26,Bodování!$A$2:$A$101,Bodování!$B$2:$B$101))</f>
        <v>0</v>
      </c>
      <c r="W26" s="36"/>
      <c r="X26" s="59">
        <f>IF(W26="",0,LOOKUP(W26,Bodování!$A$2:$A$101,Bodování!$B$2:$B$101))</f>
        <v>0</v>
      </c>
      <c r="Y26" s="51">
        <f t="shared" si="29"/>
        <v>0</v>
      </c>
      <c r="Z26" s="51">
        <f>IF(Y26=0,0,LOOKUP(Y26,Bodování!$A$2:$A$101,Bodování!$B$2:$B$101))</f>
        <v>0</v>
      </c>
      <c r="AA26" s="51">
        <f t="shared" si="30"/>
        <v>0</v>
      </c>
      <c r="AB26" s="51">
        <f>IF(AA26=0,0,LOOKUP(AA26,Bodování!$A$2:$A$101,Bodování!$B$2:$B$101))</f>
        <v>0</v>
      </c>
      <c r="AC26" s="52">
        <f t="shared" si="31"/>
      </c>
      <c r="AD26" s="53">
        <f t="shared" si="32"/>
      </c>
      <c r="AE26" s="37"/>
      <c r="AF26" s="18"/>
      <c r="AG26" s="50">
        <f t="shared" si="33"/>
        <v>0</v>
      </c>
      <c r="AH26" s="50">
        <f t="shared" si="34"/>
        <v>0</v>
      </c>
      <c r="AI26" s="50">
        <f t="shared" si="35"/>
        <v>0</v>
      </c>
      <c r="AJ26" s="50">
        <f t="shared" si="36"/>
        <v>0</v>
      </c>
      <c r="AK26" s="50">
        <f t="shared" si="37"/>
        <v>0</v>
      </c>
      <c r="AL26" s="50">
        <f t="shared" si="38"/>
        <v>0</v>
      </c>
      <c r="AM26" s="50">
        <f t="shared" si="39"/>
        <v>0</v>
      </c>
      <c r="AN26" s="50">
        <f t="shared" si="40"/>
        <v>0</v>
      </c>
      <c r="AO26" s="50">
        <f t="shared" si="41"/>
        <v>0</v>
      </c>
      <c r="AP26" s="50">
        <f t="shared" si="42"/>
        <v>0</v>
      </c>
      <c r="AQ26" s="42">
        <f t="shared" si="43"/>
        <v>0</v>
      </c>
      <c r="AR26" s="42">
        <f t="shared" si="44"/>
        <v>10</v>
      </c>
      <c r="AS26" s="50">
        <f t="shared" si="45"/>
        <v>0</v>
      </c>
      <c r="AT26" s="50">
        <f t="shared" si="46"/>
        <v>0</v>
      </c>
      <c r="AU26" s="50">
        <f t="shared" si="47"/>
        <v>0</v>
      </c>
      <c r="AV26" s="50">
        <f t="shared" si="48"/>
        <v>0</v>
      </c>
      <c r="AW26" s="50">
        <f t="shared" si="49"/>
        <v>0</v>
      </c>
      <c r="AX26" s="50">
        <f t="shared" si="50"/>
        <v>0</v>
      </c>
      <c r="AY26" s="50">
        <f t="shared" si="51"/>
        <v>0</v>
      </c>
      <c r="AZ26" s="50">
        <f t="shared" si="52"/>
        <v>0</v>
      </c>
      <c r="BA26" s="50">
        <f t="shared" si="53"/>
        <v>0</v>
      </c>
      <c r="BB26" s="50">
        <f t="shared" si="54"/>
        <v>0</v>
      </c>
      <c r="BC26" s="42">
        <f t="shared" si="55"/>
        <v>0</v>
      </c>
      <c r="BD26" s="45">
        <f t="shared" si="56"/>
        <v>0</v>
      </c>
      <c r="BE26" s="60">
        <f t="shared" si="57"/>
        <v>0</v>
      </c>
      <c r="BF26" s="60"/>
    </row>
    <row r="27" spans="2:58" s="8" customFormat="1" ht="12.75">
      <c r="B27" s="14"/>
      <c r="C27" s="15"/>
      <c r="D27" s="14"/>
      <c r="E27" s="33"/>
      <c r="F27" s="58">
        <f>IF(E27="",0,LOOKUP(E27,Bodování!$A$2:$A$101,Bodování!$B$2:$B$101))</f>
        <v>0</v>
      </c>
      <c r="G27" s="36"/>
      <c r="H27" s="59">
        <f>IF(G27="",0,LOOKUP(G27,Bodování!$A$2:$A$101,Bodování!$B$2:$B$101))</f>
        <v>0</v>
      </c>
      <c r="I27" s="33"/>
      <c r="J27" s="58">
        <f>IF(I27="",0,LOOKUP(I27,Bodování!$A$2:$A$101,Bodování!$B$2:$B$101))</f>
        <v>0</v>
      </c>
      <c r="K27" s="36"/>
      <c r="L27" s="59">
        <f>IF(K27="",0,LOOKUP(K27,Bodování!$A$2:$A$101,Bodování!$B$2:$B$101))</f>
        <v>0</v>
      </c>
      <c r="M27" s="33"/>
      <c r="N27" s="58">
        <f>IF(M27="",0,LOOKUP(M27,Bodování!$A$2:$A$101,Bodování!$B$2:$B$101))</f>
        <v>0</v>
      </c>
      <c r="O27" s="36"/>
      <c r="P27" s="59">
        <f>IF(O27="",0,LOOKUP(O27,Bodování!$A$2:$A$101,Bodování!$B$2:$B$101))</f>
        <v>0</v>
      </c>
      <c r="Q27" s="33"/>
      <c r="R27" s="58">
        <f>IF(Q27="",0,LOOKUP(Q27,Bodování!$A$2:$A$101,Bodování!$B$2:$B$101))</f>
        <v>0</v>
      </c>
      <c r="S27" s="36"/>
      <c r="T27" s="59">
        <f>IF(S27="",0,LOOKUP(S27,Bodování!$A$2:$A$101,Bodování!$B$2:$B$101))</f>
        <v>0</v>
      </c>
      <c r="U27" s="33"/>
      <c r="V27" s="58">
        <f>IF(U27="",0,LOOKUP(U27,Bodování!$A$2:$A$101,Bodování!$B$2:$B$101))</f>
        <v>0</v>
      </c>
      <c r="W27" s="36"/>
      <c r="X27" s="59">
        <f>IF(W27="",0,LOOKUP(W27,Bodování!$A$2:$A$101,Bodování!$B$2:$B$101))</f>
        <v>0</v>
      </c>
      <c r="Y27" s="51">
        <f t="shared" si="29"/>
        <v>0</v>
      </c>
      <c r="Z27" s="51">
        <f>IF(Y27=0,0,LOOKUP(Y27,Bodování!$A$2:$A$101,Bodování!$B$2:$B$101))</f>
        <v>0</v>
      </c>
      <c r="AA27" s="51">
        <f t="shared" si="30"/>
        <v>0</v>
      </c>
      <c r="AB27" s="51">
        <f>IF(AA27=0,0,LOOKUP(AA27,Bodování!$A$2:$A$101,Bodování!$B$2:$B$101))</f>
        <v>0</v>
      </c>
      <c r="AC27" s="52">
        <f t="shared" si="31"/>
      </c>
      <c r="AD27" s="53">
        <f t="shared" si="32"/>
      </c>
      <c r="AE27" s="37"/>
      <c r="AF27" s="18"/>
      <c r="AG27" s="50">
        <f t="shared" si="33"/>
        <v>0</v>
      </c>
      <c r="AH27" s="50">
        <f t="shared" si="34"/>
        <v>0</v>
      </c>
      <c r="AI27" s="50">
        <f t="shared" si="35"/>
        <v>0</v>
      </c>
      <c r="AJ27" s="50">
        <f t="shared" si="36"/>
        <v>0</v>
      </c>
      <c r="AK27" s="50">
        <f t="shared" si="37"/>
        <v>0</v>
      </c>
      <c r="AL27" s="50">
        <f t="shared" si="38"/>
        <v>0</v>
      </c>
      <c r="AM27" s="50">
        <f t="shared" si="39"/>
        <v>0</v>
      </c>
      <c r="AN27" s="50">
        <f t="shared" si="40"/>
        <v>0</v>
      </c>
      <c r="AO27" s="50">
        <f t="shared" si="41"/>
        <v>0</v>
      </c>
      <c r="AP27" s="50">
        <f t="shared" si="42"/>
        <v>0</v>
      </c>
      <c r="AQ27" s="42">
        <f t="shared" si="43"/>
        <v>0</v>
      </c>
      <c r="AR27" s="42">
        <f t="shared" si="44"/>
        <v>10</v>
      </c>
      <c r="AS27" s="50">
        <f t="shared" si="45"/>
        <v>0</v>
      </c>
      <c r="AT27" s="50">
        <f t="shared" si="46"/>
        <v>0</v>
      </c>
      <c r="AU27" s="50">
        <f t="shared" si="47"/>
        <v>0</v>
      </c>
      <c r="AV27" s="50">
        <f t="shared" si="48"/>
        <v>0</v>
      </c>
      <c r="AW27" s="50">
        <f t="shared" si="49"/>
        <v>0</v>
      </c>
      <c r="AX27" s="50">
        <f t="shared" si="50"/>
        <v>0</v>
      </c>
      <c r="AY27" s="50">
        <f t="shared" si="51"/>
        <v>0</v>
      </c>
      <c r="AZ27" s="50">
        <f t="shared" si="52"/>
        <v>0</v>
      </c>
      <c r="BA27" s="50">
        <f t="shared" si="53"/>
        <v>0</v>
      </c>
      <c r="BB27" s="50">
        <f t="shared" si="54"/>
        <v>0</v>
      </c>
      <c r="BC27" s="42">
        <f t="shared" si="55"/>
        <v>0</v>
      </c>
      <c r="BD27" s="45">
        <f t="shared" si="56"/>
        <v>0</v>
      </c>
      <c r="BE27" s="60">
        <f t="shared" si="57"/>
        <v>0</v>
      </c>
      <c r="BF27" s="60"/>
    </row>
    <row r="28" spans="2:58" s="8" customFormat="1" ht="12.75">
      <c r="B28" s="14"/>
      <c r="C28" s="15"/>
      <c r="D28" s="14"/>
      <c r="E28" s="33"/>
      <c r="F28" s="58">
        <f>IF(E28="",0,LOOKUP(E28,Bodování!$A$2:$A$101,Bodování!$B$2:$B$101))</f>
        <v>0</v>
      </c>
      <c r="G28" s="36"/>
      <c r="H28" s="59">
        <f>IF(G28="",0,LOOKUP(G28,Bodování!$A$2:$A$101,Bodování!$B$2:$B$101))</f>
        <v>0</v>
      </c>
      <c r="I28" s="33"/>
      <c r="J28" s="58">
        <f>IF(I28="",0,LOOKUP(I28,Bodování!$A$2:$A$101,Bodování!$B$2:$B$101))</f>
        <v>0</v>
      </c>
      <c r="K28" s="36"/>
      <c r="L28" s="59">
        <f>IF(K28="",0,LOOKUP(K28,Bodování!$A$2:$A$101,Bodování!$B$2:$B$101))</f>
        <v>0</v>
      </c>
      <c r="M28" s="33"/>
      <c r="N28" s="58">
        <f>IF(M28="",0,LOOKUP(M28,Bodování!$A$2:$A$101,Bodování!$B$2:$B$101))</f>
        <v>0</v>
      </c>
      <c r="O28" s="36"/>
      <c r="P28" s="59">
        <f>IF(O28="",0,LOOKUP(O28,Bodování!$A$2:$A$101,Bodování!$B$2:$B$101))</f>
        <v>0</v>
      </c>
      <c r="Q28" s="33"/>
      <c r="R28" s="58">
        <f>IF(Q28="",0,LOOKUP(Q28,Bodování!$A$2:$A$101,Bodování!$B$2:$B$101))</f>
        <v>0</v>
      </c>
      <c r="S28" s="36"/>
      <c r="T28" s="59">
        <f>IF(S28="",0,LOOKUP(S28,Bodování!$A$2:$A$101,Bodování!$B$2:$B$101))</f>
        <v>0</v>
      </c>
      <c r="U28" s="33"/>
      <c r="V28" s="58">
        <f>IF(U28="",0,LOOKUP(U28,Bodování!$A$2:$A$101,Bodování!$B$2:$B$101))</f>
        <v>0</v>
      </c>
      <c r="W28" s="36"/>
      <c r="X28" s="59">
        <f>IF(W28="",0,LOOKUP(W28,Bodování!$A$2:$A$101,Bodování!$B$2:$B$101))</f>
        <v>0</v>
      </c>
      <c r="Y28" s="51">
        <f t="shared" si="29"/>
        <v>0</v>
      </c>
      <c r="Z28" s="51">
        <f>IF(Y28=0,0,LOOKUP(Y28,Bodování!$A$2:$A$101,Bodování!$B$2:$B$101))</f>
        <v>0</v>
      </c>
      <c r="AA28" s="51">
        <f t="shared" si="30"/>
        <v>0</v>
      </c>
      <c r="AB28" s="51">
        <f>IF(AA28=0,0,LOOKUP(AA28,Bodování!$A$2:$A$101,Bodování!$B$2:$B$101))</f>
        <v>0</v>
      </c>
      <c r="AC28" s="52">
        <f t="shared" si="31"/>
      </c>
      <c r="AD28" s="53">
        <f t="shared" si="32"/>
      </c>
      <c r="AE28" s="37"/>
      <c r="AF28" s="18"/>
      <c r="AG28" s="50">
        <f t="shared" si="33"/>
        <v>0</v>
      </c>
      <c r="AH28" s="50">
        <f t="shared" si="34"/>
        <v>0</v>
      </c>
      <c r="AI28" s="50">
        <f t="shared" si="35"/>
        <v>0</v>
      </c>
      <c r="AJ28" s="50">
        <f t="shared" si="36"/>
        <v>0</v>
      </c>
      <c r="AK28" s="50">
        <f t="shared" si="37"/>
        <v>0</v>
      </c>
      <c r="AL28" s="50">
        <f t="shared" si="38"/>
        <v>0</v>
      </c>
      <c r="AM28" s="50">
        <f t="shared" si="39"/>
        <v>0</v>
      </c>
      <c r="AN28" s="50">
        <f t="shared" si="40"/>
        <v>0</v>
      </c>
      <c r="AO28" s="50">
        <f t="shared" si="41"/>
        <v>0</v>
      </c>
      <c r="AP28" s="50">
        <f t="shared" si="42"/>
        <v>0</v>
      </c>
      <c r="AQ28" s="42">
        <f t="shared" si="43"/>
        <v>0</v>
      </c>
      <c r="AR28" s="42">
        <f t="shared" si="44"/>
        <v>10</v>
      </c>
      <c r="AS28" s="50">
        <f t="shared" si="45"/>
        <v>0</v>
      </c>
      <c r="AT28" s="50">
        <f t="shared" si="46"/>
        <v>0</v>
      </c>
      <c r="AU28" s="50">
        <f t="shared" si="47"/>
        <v>0</v>
      </c>
      <c r="AV28" s="50">
        <f t="shared" si="48"/>
        <v>0</v>
      </c>
      <c r="AW28" s="50">
        <f t="shared" si="49"/>
        <v>0</v>
      </c>
      <c r="AX28" s="50">
        <f t="shared" si="50"/>
        <v>0</v>
      </c>
      <c r="AY28" s="50">
        <f t="shared" si="51"/>
        <v>0</v>
      </c>
      <c r="AZ28" s="50">
        <f t="shared" si="52"/>
        <v>0</v>
      </c>
      <c r="BA28" s="50">
        <f t="shared" si="53"/>
        <v>0</v>
      </c>
      <c r="BB28" s="50">
        <f t="shared" si="54"/>
        <v>0</v>
      </c>
      <c r="BC28" s="42">
        <f t="shared" si="55"/>
        <v>0</v>
      </c>
      <c r="BD28" s="45">
        <f t="shared" si="56"/>
        <v>0</v>
      </c>
      <c r="BE28" s="60">
        <f t="shared" si="57"/>
        <v>0</v>
      </c>
      <c r="BF28" s="60"/>
    </row>
    <row r="29" spans="2:58" s="8" customFormat="1" ht="12.75">
      <c r="B29" s="14"/>
      <c r="C29" s="15"/>
      <c r="D29" s="14"/>
      <c r="E29" s="33"/>
      <c r="F29" s="58">
        <f>IF(E29="",0,LOOKUP(E29,Bodování!$A$2:$A$101,Bodování!$B$2:$B$101))</f>
        <v>0</v>
      </c>
      <c r="G29" s="36"/>
      <c r="H29" s="59">
        <f>IF(G29="",0,LOOKUP(G29,Bodování!$A$2:$A$101,Bodování!$B$2:$B$101))</f>
        <v>0</v>
      </c>
      <c r="I29" s="33"/>
      <c r="J29" s="58">
        <f>IF(I29="",0,LOOKUP(I29,Bodování!$A$2:$A$101,Bodování!$B$2:$B$101))</f>
        <v>0</v>
      </c>
      <c r="K29" s="36"/>
      <c r="L29" s="59">
        <f>IF(K29="",0,LOOKUP(K29,Bodování!$A$2:$A$101,Bodování!$B$2:$B$101))</f>
        <v>0</v>
      </c>
      <c r="M29" s="33"/>
      <c r="N29" s="58">
        <f>IF(M29="",0,LOOKUP(M29,Bodování!$A$2:$A$101,Bodování!$B$2:$B$101))</f>
        <v>0</v>
      </c>
      <c r="O29" s="36"/>
      <c r="P29" s="59">
        <f>IF(O29="",0,LOOKUP(O29,Bodování!$A$2:$A$101,Bodování!$B$2:$B$101))</f>
        <v>0</v>
      </c>
      <c r="Q29" s="33"/>
      <c r="R29" s="58">
        <f>IF(Q29="",0,LOOKUP(Q29,Bodování!$A$2:$A$101,Bodování!$B$2:$B$101))</f>
        <v>0</v>
      </c>
      <c r="S29" s="36"/>
      <c r="T29" s="59">
        <f>IF(S29="",0,LOOKUP(S29,Bodování!$A$2:$A$101,Bodování!$B$2:$B$101))</f>
        <v>0</v>
      </c>
      <c r="U29" s="33"/>
      <c r="V29" s="58">
        <f>IF(U29="",0,LOOKUP(U29,Bodování!$A$2:$A$101,Bodování!$B$2:$B$101))</f>
        <v>0</v>
      </c>
      <c r="W29" s="36"/>
      <c r="X29" s="59">
        <f>IF(W29="",0,LOOKUP(W29,Bodování!$A$2:$A$101,Bodování!$B$2:$B$101))</f>
        <v>0</v>
      </c>
      <c r="Y29" s="51">
        <f t="shared" si="29"/>
        <v>0</v>
      </c>
      <c r="Z29" s="51">
        <f>IF(Y29=0,0,LOOKUP(Y29,Bodování!$A$2:$A$101,Bodování!$B$2:$B$101))</f>
        <v>0</v>
      </c>
      <c r="AA29" s="51">
        <f t="shared" si="30"/>
        <v>0</v>
      </c>
      <c r="AB29" s="51">
        <f>IF(AA29=0,0,LOOKUP(AA29,Bodování!$A$2:$A$101,Bodování!$B$2:$B$101))</f>
        <v>0</v>
      </c>
      <c r="AC29" s="52">
        <f t="shared" si="31"/>
      </c>
      <c r="AD29" s="53">
        <f t="shared" si="32"/>
      </c>
      <c r="AE29" s="37"/>
      <c r="AF29" s="18"/>
      <c r="AG29" s="50">
        <f t="shared" si="33"/>
        <v>0</v>
      </c>
      <c r="AH29" s="50">
        <f t="shared" si="34"/>
        <v>0</v>
      </c>
      <c r="AI29" s="50">
        <f t="shared" si="35"/>
        <v>0</v>
      </c>
      <c r="AJ29" s="50">
        <f t="shared" si="36"/>
        <v>0</v>
      </c>
      <c r="AK29" s="50">
        <f t="shared" si="37"/>
        <v>0</v>
      </c>
      <c r="AL29" s="50">
        <f t="shared" si="38"/>
        <v>0</v>
      </c>
      <c r="AM29" s="50">
        <f t="shared" si="39"/>
        <v>0</v>
      </c>
      <c r="AN29" s="50">
        <f t="shared" si="40"/>
        <v>0</v>
      </c>
      <c r="AO29" s="50">
        <f t="shared" si="41"/>
        <v>0</v>
      </c>
      <c r="AP29" s="50">
        <f t="shared" si="42"/>
        <v>0</v>
      </c>
      <c r="AQ29" s="42">
        <f t="shared" si="43"/>
        <v>0</v>
      </c>
      <c r="AR29" s="42">
        <f t="shared" si="44"/>
        <v>10</v>
      </c>
      <c r="AS29" s="50">
        <f t="shared" si="45"/>
        <v>0</v>
      </c>
      <c r="AT29" s="50">
        <f t="shared" si="46"/>
        <v>0</v>
      </c>
      <c r="AU29" s="50">
        <f t="shared" si="47"/>
        <v>0</v>
      </c>
      <c r="AV29" s="50">
        <f t="shared" si="48"/>
        <v>0</v>
      </c>
      <c r="AW29" s="50">
        <f t="shared" si="49"/>
        <v>0</v>
      </c>
      <c r="AX29" s="50">
        <f t="shared" si="50"/>
        <v>0</v>
      </c>
      <c r="AY29" s="50">
        <f t="shared" si="51"/>
        <v>0</v>
      </c>
      <c r="AZ29" s="50">
        <f t="shared" si="52"/>
        <v>0</v>
      </c>
      <c r="BA29" s="50">
        <f t="shared" si="53"/>
        <v>0</v>
      </c>
      <c r="BB29" s="50">
        <f t="shared" si="54"/>
        <v>0</v>
      </c>
      <c r="BC29" s="42">
        <f t="shared" si="55"/>
        <v>0</v>
      </c>
      <c r="BD29" s="45">
        <f t="shared" si="56"/>
        <v>0</v>
      </c>
      <c r="BE29" s="60">
        <f t="shared" si="57"/>
        <v>0</v>
      </c>
      <c r="BF29" s="60"/>
    </row>
    <row r="30" spans="2:58" s="8" customFormat="1" ht="12.75">
      <c r="B30" s="14"/>
      <c r="C30" s="15"/>
      <c r="D30" s="14"/>
      <c r="E30" s="33"/>
      <c r="F30" s="58">
        <f>IF(E30="",0,LOOKUP(E30,Bodování!$A$2:$A$101,Bodování!$B$2:$B$101))</f>
        <v>0</v>
      </c>
      <c r="G30" s="36"/>
      <c r="H30" s="59">
        <f>IF(G30="",0,LOOKUP(G30,Bodování!$A$2:$A$101,Bodování!$B$2:$B$101))</f>
        <v>0</v>
      </c>
      <c r="I30" s="33"/>
      <c r="J30" s="58">
        <f>IF(I30="",0,LOOKUP(I30,Bodování!$A$2:$A$101,Bodování!$B$2:$B$101))</f>
        <v>0</v>
      </c>
      <c r="K30" s="36"/>
      <c r="L30" s="59">
        <f>IF(K30="",0,LOOKUP(K30,Bodování!$A$2:$A$101,Bodování!$B$2:$B$101))</f>
        <v>0</v>
      </c>
      <c r="M30" s="33"/>
      <c r="N30" s="58">
        <f>IF(M30="",0,LOOKUP(M30,Bodování!$A$2:$A$101,Bodování!$B$2:$B$101))</f>
        <v>0</v>
      </c>
      <c r="O30" s="36"/>
      <c r="P30" s="59">
        <f>IF(O30="",0,LOOKUP(O30,Bodování!$A$2:$A$101,Bodování!$B$2:$B$101))</f>
        <v>0</v>
      </c>
      <c r="Q30" s="33"/>
      <c r="R30" s="58">
        <f>IF(Q30="",0,LOOKUP(Q30,Bodování!$A$2:$A$101,Bodování!$B$2:$B$101))</f>
        <v>0</v>
      </c>
      <c r="S30" s="36"/>
      <c r="T30" s="59">
        <f>IF(S30="",0,LOOKUP(S30,Bodování!$A$2:$A$101,Bodování!$B$2:$B$101))</f>
        <v>0</v>
      </c>
      <c r="U30" s="33"/>
      <c r="V30" s="58">
        <f>IF(U30="",0,LOOKUP(U30,Bodování!$A$2:$A$101,Bodování!$B$2:$B$101))</f>
        <v>0</v>
      </c>
      <c r="W30" s="36"/>
      <c r="X30" s="59">
        <f>IF(W30="",0,LOOKUP(W30,Bodování!$A$2:$A$101,Bodování!$B$2:$B$101))</f>
        <v>0</v>
      </c>
      <c r="Y30" s="51">
        <f t="shared" si="29"/>
        <v>0</v>
      </c>
      <c r="Z30" s="51">
        <f>IF(Y30=0,0,LOOKUP(Y30,Bodování!$A$2:$A$101,Bodování!$B$2:$B$101))</f>
        <v>0</v>
      </c>
      <c r="AA30" s="51">
        <f t="shared" si="30"/>
        <v>0</v>
      </c>
      <c r="AB30" s="51">
        <f>IF(AA30=0,0,LOOKUP(AA30,Bodování!$A$2:$A$101,Bodování!$B$2:$B$101))</f>
        <v>0</v>
      </c>
      <c r="AC30" s="52">
        <f t="shared" si="31"/>
      </c>
      <c r="AD30" s="53">
        <f t="shared" si="32"/>
      </c>
      <c r="AE30" s="37"/>
      <c r="AF30" s="18"/>
      <c r="AG30" s="50">
        <f t="shared" si="33"/>
        <v>0</v>
      </c>
      <c r="AH30" s="50">
        <f t="shared" si="34"/>
        <v>0</v>
      </c>
      <c r="AI30" s="50">
        <f t="shared" si="35"/>
        <v>0</v>
      </c>
      <c r="AJ30" s="50">
        <f t="shared" si="36"/>
        <v>0</v>
      </c>
      <c r="AK30" s="50">
        <f t="shared" si="37"/>
        <v>0</v>
      </c>
      <c r="AL30" s="50">
        <f t="shared" si="38"/>
        <v>0</v>
      </c>
      <c r="AM30" s="50">
        <f t="shared" si="39"/>
        <v>0</v>
      </c>
      <c r="AN30" s="50">
        <f t="shared" si="40"/>
        <v>0</v>
      </c>
      <c r="AO30" s="50">
        <f t="shared" si="41"/>
        <v>0</v>
      </c>
      <c r="AP30" s="50">
        <f t="shared" si="42"/>
        <v>0</v>
      </c>
      <c r="AQ30" s="42">
        <f t="shared" si="43"/>
        <v>0</v>
      </c>
      <c r="AR30" s="42">
        <f t="shared" si="44"/>
        <v>10</v>
      </c>
      <c r="AS30" s="50">
        <f t="shared" si="45"/>
        <v>0</v>
      </c>
      <c r="AT30" s="50">
        <f t="shared" si="46"/>
        <v>0</v>
      </c>
      <c r="AU30" s="50">
        <f t="shared" si="47"/>
        <v>0</v>
      </c>
      <c r="AV30" s="50">
        <f t="shared" si="48"/>
        <v>0</v>
      </c>
      <c r="AW30" s="50">
        <f t="shared" si="49"/>
        <v>0</v>
      </c>
      <c r="AX30" s="50">
        <f t="shared" si="50"/>
        <v>0</v>
      </c>
      <c r="AY30" s="50">
        <f t="shared" si="51"/>
        <v>0</v>
      </c>
      <c r="AZ30" s="50">
        <f t="shared" si="52"/>
        <v>0</v>
      </c>
      <c r="BA30" s="50">
        <f t="shared" si="53"/>
        <v>0</v>
      </c>
      <c r="BB30" s="50">
        <f t="shared" si="54"/>
        <v>0</v>
      </c>
      <c r="BC30" s="42">
        <f t="shared" si="55"/>
        <v>0</v>
      </c>
      <c r="BD30" s="45">
        <f t="shared" si="56"/>
        <v>0</v>
      </c>
      <c r="BE30" s="60">
        <f t="shared" si="57"/>
        <v>0</v>
      </c>
      <c r="BF30" s="60"/>
    </row>
    <row r="31" spans="2:58" s="8" customFormat="1" ht="12.75">
      <c r="B31" s="14"/>
      <c r="C31" s="15"/>
      <c r="D31" s="14"/>
      <c r="E31" s="33"/>
      <c r="F31" s="58">
        <f>IF(E31="",0,LOOKUP(E31,Bodování!$A$2:$A$101,Bodování!$B$2:$B$101))</f>
        <v>0</v>
      </c>
      <c r="G31" s="36"/>
      <c r="H31" s="59">
        <f>IF(G31="",0,LOOKUP(G31,Bodování!$A$2:$A$101,Bodování!$B$2:$B$101))</f>
        <v>0</v>
      </c>
      <c r="I31" s="33"/>
      <c r="J31" s="58">
        <f>IF(I31="",0,LOOKUP(I31,Bodování!$A$2:$A$101,Bodování!$B$2:$B$101))</f>
        <v>0</v>
      </c>
      <c r="K31" s="36"/>
      <c r="L31" s="59">
        <f>IF(K31="",0,LOOKUP(K31,Bodování!$A$2:$A$101,Bodování!$B$2:$B$101))</f>
        <v>0</v>
      </c>
      <c r="M31" s="33"/>
      <c r="N31" s="58">
        <f>IF(M31="",0,LOOKUP(M31,Bodování!$A$2:$A$101,Bodování!$B$2:$B$101))</f>
        <v>0</v>
      </c>
      <c r="O31" s="36"/>
      <c r="P31" s="59">
        <f>IF(O31="",0,LOOKUP(O31,Bodování!$A$2:$A$101,Bodování!$B$2:$B$101))</f>
        <v>0</v>
      </c>
      <c r="Q31" s="33"/>
      <c r="R31" s="58">
        <f>IF(Q31="",0,LOOKUP(Q31,Bodování!$A$2:$A$101,Bodování!$B$2:$B$101))</f>
        <v>0</v>
      </c>
      <c r="S31" s="36"/>
      <c r="T31" s="59">
        <f>IF(S31="",0,LOOKUP(S31,Bodování!$A$2:$A$101,Bodování!$B$2:$B$101))</f>
        <v>0</v>
      </c>
      <c r="U31" s="33"/>
      <c r="V31" s="58">
        <f>IF(U31="",0,LOOKUP(U31,Bodování!$A$2:$A$101,Bodování!$B$2:$B$101))</f>
        <v>0</v>
      </c>
      <c r="W31" s="36"/>
      <c r="X31" s="59">
        <f>IF(W31="",0,LOOKUP(W31,Bodování!$A$2:$A$101,Bodování!$B$2:$B$101))</f>
        <v>0</v>
      </c>
      <c r="Y31" s="51">
        <f t="shared" si="29"/>
        <v>0</v>
      </c>
      <c r="Z31" s="51">
        <f>IF(Y31=0,0,LOOKUP(Y31,Bodování!$A$2:$A$101,Bodování!$B$2:$B$101))</f>
        <v>0</v>
      </c>
      <c r="AA31" s="51">
        <f t="shared" si="30"/>
        <v>0</v>
      </c>
      <c r="AB31" s="51">
        <f>IF(AA31=0,0,LOOKUP(AA31,Bodování!$A$2:$A$101,Bodování!$B$2:$B$101))</f>
        <v>0</v>
      </c>
      <c r="AC31" s="52">
        <f t="shared" si="31"/>
      </c>
      <c r="AD31" s="53">
        <f t="shared" si="32"/>
      </c>
      <c r="AE31" s="37"/>
      <c r="AF31" s="18"/>
      <c r="AG31" s="50">
        <f t="shared" si="33"/>
        <v>0</v>
      </c>
      <c r="AH31" s="50">
        <f t="shared" si="34"/>
        <v>0</v>
      </c>
      <c r="AI31" s="50">
        <f t="shared" si="35"/>
        <v>0</v>
      </c>
      <c r="AJ31" s="50">
        <f t="shared" si="36"/>
        <v>0</v>
      </c>
      <c r="AK31" s="50">
        <f t="shared" si="37"/>
        <v>0</v>
      </c>
      <c r="AL31" s="50">
        <f t="shared" si="38"/>
        <v>0</v>
      </c>
      <c r="AM31" s="50">
        <f t="shared" si="39"/>
        <v>0</v>
      </c>
      <c r="AN31" s="50">
        <f t="shared" si="40"/>
        <v>0</v>
      </c>
      <c r="AO31" s="50">
        <f t="shared" si="41"/>
        <v>0</v>
      </c>
      <c r="AP31" s="50">
        <f t="shared" si="42"/>
        <v>0</v>
      </c>
      <c r="AQ31" s="42">
        <f t="shared" si="43"/>
        <v>0</v>
      </c>
      <c r="AR31" s="42">
        <f t="shared" si="44"/>
        <v>10</v>
      </c>
      <c r="AS31" s="50">
        <f t="shared" si="45"/>
        <v>0</v>
      </c>
      <c r="AT31" s="50">
        <f t="shared" si="46"/>
        <v>0</v>
      </c>
      <c r="AU31" s="50">
        <f t="shared" si="47"/>
        <v>0</v>
      </c>
      <c r="AV31" s="50">
        <f t="shared" si="48"/>
        <v>0</v>
      </c>
      <c r="AW31" s="50">
        <f t="shared" si="49"/>
        <v>0</v>
      </c>
      <c r="AX31" s="50">
        <f t="shared" si="50"/>
        <v>0</v>
      </c>
      <c r="AY31" s="50">
        <f t="shared" si="51"/>
        <v>0</v>
      </c>
      <c r="AZ31" s="50">
        <f t="shared" si="52"/>
        <v>0</v>
      </c>
      <c r="BA31" s="50">
        <f t="shared" si="53"/>
        <v>0</v>
      </c>
      <c r="BB31" s="50">
        <f t="shared" si="54"/>
        <v>0</v>
      </c>
      <c r="BC31" s="42">
        <f t="shared" si="55"/>
        <v>0</v>
      </c>
      <c r="BD31" s="45">
        <f t="shared" si="56"/>
        <v>0</v>
      </c>
      <c r="BE31" s="60">
        <f t="shared" si="57"/>
        <v>0</v>
      </c>
      <c r="BF31" s="60"/>
    </row>
    <row r="32" spans="2:58" s="8" customFormat="1" ht="12.75">
      <c r="B32" s="14"/>
      <c r="C32" s="15"/>
      <c r="D32" s="14"/>
      <c r="E32" s="33"/>
      <c r="F32" s="58">
        <f>IF(E32="",0,LOOKUP(E32,Bodování!$A$2:$A$101,Bodování!$B$2:$B$101))</f>
        <v>0</v>
      </c>
      <c r="G32" s="36"/>
      <c r="H32" s="59">
        <f>IF(G32="",0,LOOKUP(G32,Bodování!$A$2:$A$101,Bodování!$B$2:$B$101))</f>
        <v>0</v>
      </c>
      <c r="I32" s="33"/>
      <c r="J32" s="58">
        <f>IF(I32="",0,LOOKUP(I32,Bodování!$A$2:$A$101,Bodování!$B$2:$B$101))</f>
        <v>0</v>
      </c>
      <c r="K32" s="36"/>
      <c r="L32" s="59">
        <f>IF(K32="",0,LOOKUP(K32,Bodování!$A$2:$A$101,Bodování!$B$2:$B$101))</f>
        <v>0</v>
      </c>
      <c r="M32" s="33"/>
      <c r="N32" s="58">
        <f>IF(M32="",0,LOOKUP(M32,Bodování!$A$2:$A$101,Bodování!$B$2:$B$101))</f>
        <v>0</v>
      </c>
      <c r="O32" s="36"/>
      <c r="P32" s="59">
        <f>IF(O32="",0,LOOKUP(O32,Bodování!$A$2:$A$101,Bodování!$B$2:$B$101))</f>
        <v>0</v>
      </c>
      <c r="Q32" s="33"/>
      <c r="R32" s="58">
        <f>IF(Q32="",0,LOOKUP(Q32,Bodování!$A$2:$A$101,Bodování!$B$2:$B$101))</f>
        <v>0</v>
      </c>
      <c r="S32" s="36"/>
      <c r="T32" s="59">
        <f>IF(S32="",0,LOOKUP(S32,Bodování!$A$2:$A$101,Bodování!$B$2:$B$101))</f>
        <v>0</v>
      </c>
      <c r="U32" s="33"/>
      <c r="V32" s="58">
        <f>IF(U32="",0,LOOKUP(U32,Bodování!$A$2:$A$101,Bodování!$B$2:$B$101))</f>
        <v>0</v>
      </c>
      <c r="W32" s="36"/>
      <c r="X32" s="59">
        <f>IF(W32="",0,LOOKUP(W32,Bodování!$A$2:$A$101,Bodování!$B$2:$B$101))</f>
        <v>0</v>
      </c>
      <c r="Y32" s="51">
        <f t="shared" si="29"/>
        <v>0</v>
      </c>
      <c r="Z32" s="51">
        <f>IF(Y32=0,0,LOOKUP(Y32,Bodování!$A$2:$A$101,Bodování!$B$2:$B$101))</f>
        <v>0</v>
      </c>
      <c r="AA32" s="51">
        <f t="shared" si="30"/>
        <v>0</v>
      </c>
      <c r="AB32" s="51">
        <f>IF(AA32=0,0,LOOKUP(AA32,Bodování!$A$2:$A$101,Bodování!$B$2:$B$101))</f>
        <v>0</v>
      </c>
      <c r="AC32" s="52">
        <f t="shared" si="31"/>
      </c>
      <c r="AD32" s="53">
        <f t="shared" si="32"/>
      </c>
      <c r="AE32" s="37"/>
      <c r="AF32" s="18"/>
      <c r="AG32" s="50">
        <f t="shared" si="33"/>
        <v>0</v>
      </c>
      <c r="AH32" s="50">
        <f t="shared" si="34"/>
        <v>0</v>
      </c>
      <c r="AI32" s="50">
        <f t="shared" si="35"/>
        <v>0</v>
      </c>
      <c r="AJ32" s="50">
        <f t="shared" si="36"/>
        <v>0</v>
      </c>
      <c r="AK32" s="50">
        <f t="shared" si="37"/>
        <v>0</v>
      </c>
      <c r="AL32" s="50">
        <f t="shared" si="38"/>
        <v>0</v>
      </c>
      <c r="AM32" s="50">
        <f t="shared" si="39"/>
        <v>0</v>
      </c>
      <c r="AN32" s="50">
        <f t="shared" si="40"/>
        <v>0</v>
      </c>
      <c r="AO32" s="50">
        <f t="shared" si="41"/>
        <v>0</v>
      </c>
      <c r="AP32" s="50">
        <f t="shared" si="42"/>
        <v>0</v>
      </c>
      <c r="AQ32" s="42">
        <f t="shared" si="43"/>
        <v>0</v>
      </c>
      <c r="AR32" s="42">
        <f t="shared" si="44"/>
        <v>10</v>
      </c>
      <c r="AS32" s="50">
        <f t="shared" si="45"/>
        <v>0</v>
      </c>
      <c r="AT32" s="50">
        <f t="shared" si="46"/>
        <v>0</v>
      </c>
      <c r="AU32" s="50">
        <f t="shared" si="47"/>
        <v>0</v>
      </c>
      <c r="AV32" s="50">
        <f t="shared" si="48"/>
        <v>0</v>
      </c>
      <c r="AW32" s="50">
        <f t="shared" si="49"/>
        <v>0</v>
      </c>
      <c r="AX32" s="50">
        <f t="shared" si="50"/>
        <v>0</v>
      </c>
      <c r="AY32" s="50">
        <f t="shared" si="51"/>
        <v>0</v>
      </c>
      <c r="AZ32" s="50">
        <f t="shared" si="52"/>
        <v>0</v>
      </c>
      <c r="BA32" s="50">
        <f t="shared" si="53"/>
        <v>0</v>
      </c>
      <c r="BB32" s="50">
        <f t="shared" si="54"/>
        <v>0</v>
      </c>
      <c r="BC32" s="42">
        <f t="shared" si="55"/>
        <v>0</v>
      </c>
      <c r="BD32" s="45">
        <f t="shared" si="56"/>
        <v>0</v>
      </c>
      <c r="BE32" s="60">
        <f t="shared" si="57"/>
        <v>0</v>
      </c>
      <c r="BF32" s="60"/>
    </row>
    <row r="33" spans="2:58" s="8" customFormat="1" ht="12.75">
      <c r="B33" s="14"/>
      <c r="C33" s="15"/>
      <c r="D33" s="14"/>
      <c r="E33" s="33"/>
      <c r="F33" s="58">
        <f>IF(E33="",0,LOOKUP(E33,Bodování!$A$2:$A$101,Bodování!$B$2:$B$101))</f>
        <v>0</v>
      </c>
      <c r="G33" s="36"/>
      <c r="H33" s="59">
        <f>IF(G33="",0,LOOKUP(G33,Bodování!$A$2:$A$101,Bodování!$B$2:$B$101))</f>
        <v>0</v>
      </c>
      <c r="I33" s="33"/>
      <c r="J33" s="58">
        <f>IF(I33="",0,LOOKUP(I33,Bodování!$A$2:$A$101,Bodování!$B$2:$B$101))</f>
        <v>0</v>
      </c>
      <c r="K33" s="36"/>
      <c r="L33" s="59">
        <f>IF(K33="",0,LOOKUP(K33,Bodování!$A$2:$A$101,Bodování!$B$2:$B$101))</f>
        <v>0</v>
      </c>
      <c r="M33" s="33"/>
      <c r="N33" s="58">
        <f>IF(M33="",0,LOOKUP(M33,Bodování!$A$2:$A$101,Bodování!$B$2:$B$101))</f>
        <v>0</v>
      </c>
      <c r="O33" s="36"/>
      <c r="P33" s="59">
        <f>IF(O33="",0,LOOKUP(O33,Bodování!$A$2:$A$101,Bodování!$B$2:$B$101))</f>
        <v>0</v>
      </c>
      <c r="Q33" s="33"/>
      <c r="R33" s="58">
        <f>IF(Q33="",0,LOOKUP(Q33,Bodování!$A$2:$A$101,Bodování!$B$2:$B$101))</f>
        <v>0</v>
      </c>
      <c r="S33" s="36"/>
      <c r="T33" s="59">
        <f>IF(S33="",0,LOOKUP(S33,Bodování!$A$2:$A$101,Bodování!$B$2:$B$101))</f>
        <v>0</v>
      </c>
      <c r="U33" s="33"/>
      <c r="V33" s="58">
        <f>IF(U33="",0,LOOKUP(U33,Bodování!$A$2:$A$101,Bodování!$B$2:$B$101))</f>
        <v>0</v>
      </c>
      <c r="W33" s="36"/>
      <c r="X33" s="59">
        <f>IF(W33="",0,LOOKUP(W33,Bodování!$A$2:$A$101,Bodování!$B$2:$B$101))</f>
        <v>0</v>
      </c>
      <c r="Y33" s="51">
        <f t="shared" si="29"/>
        <v>0</v>
      </c>
      <c r="Z33" s="51">
        <f>IF(Y33=0,0,LOOKUP(Y33,Bodování!$A$2:$A$101,Bodování!$B$2:$B$101))</f>
        <v>0</v>
      </c>
      <c r="AA33" s="51">
        <f t="shared" si="30"/>
        <v>0</v>
      </c>
      <c r="AB33" s="51">
        <f>IF(AA33=0,0,LOOKUP(AA33,Bodování!$A$2:$A$101,Bodování!$B$2:$B$101))</f>
        <v>0</v>
      </c>
      <c r="AC33" s="52">
        <f t="shared" si="31"/>
      </c>
      <c r="AD33" s="53">
        <f t="shared" si="32"/>
      </c>
      <c r="AE33" s="37"/>
      <c r="AF33" s="18"/>
      <c r="AG33" s="50">
        <f t="shared" si="33"/>
        <v>0</v>
      </c>
      <c r="AH33" s="50">
        <f t="shared" si="34"/>
        <v>0</v>
      </c>
      <c r="AI33" s="50">
        <f t="shared" si="35"/>
        <v>0</v>
      </c>
      <c r="AJ33" s="50">
        <f t="shared" si="36"/>
        <v>0</v>
      </c>
      <c r="AK33" s="50">
        <f t="shared" si="37"/>
        <v>0</v>
      </c>
      <c r="AL33" s="50">
        <f t="shared" si="38"/>
        <v>0</v>
      </c>
      <c r="AM33" s="50">
        <f t="shared" si="39"/>
        <v>0</v>
      </c>
      <c r="AN33" s="50">
        <f t="shared" si="40"/>
        <v>0</v>
      </c>
      <c r="AO33" s="50">
        <f t="shared" si="41"/>
        <v>0</v>
      </c>
      <c r="AP33" s="50">
        <f t="shared" si="42"/>
        <v>0</v>
      </c>
      <c r="AQ33" s="42">
        <f t="shared" si="43"/>
        <v>0</v>
      </c>
      <c r="AR33" s="42">
        <f t="shared" si="44"/>
        <v>10</v>
      </c>
      <c r="AS33" s="50">
        <f t="shared" si="45"/>
        <v>0</v>
      </c>
      <c r="AT33" s="50">
        <f t="shared" si="46"/>
        <v>0</v>
      </c>
      <c r="AU33" s="50">
        <f t="shared" si="47"/>
        <v>0</v>
      </c>
      <c r="AV33" s="50">
        <f t="shared" si="48"/>
        <v>0</v>
      </c>
      <c r="AW33" s="50">
        <f t="shared" si="49"/>
        <v>0</v>
      </c>
      <c r="AX33" s="50">
        <f t="shared" si="50"/>
        <v>0</v>
      </c>
      <c r="AY33" s="50">
        <f t="shared" si="51"/>
        <v>0</v>
      </c>
      <c r="AZ33" s="50">
        <f t="shared" si="52"/>
        <v>0</v>
      </c>
      <c r="BA33" s="50">
        <f t="shared" si="53"/>
        <v>0</v>
      </c>
      <c r="BB33" s="50">
        <f t="shared" si="54"/>
        <v>0</v>
      </c>
      <c r="BC33" s="42">
        <f t="shared" si="55"/>
        <v>0</v>
      </c>
      <c r="BD33" s="45">
        <f t="shared" si="56"/>
        <v>0</v>
      </c>
      <c r="BE33" s="60">
        <f t="shared" si="57"/>
        <v>0</v>
      </c>
      <c r="BF33" s="60"/>
    </row>
    <row r="34" spans="2:58" s="8" customFormat="1" ht="12.75">
      <c r="B34" s="14"/>
      <c r="C34" s="15"/>
      <c r="D34" s="14"/>
      <c r="E34" s="33"/>
      <c r="F34" s="58">
        <f>IF(E34="",0,LOOKUP(E34,Bodování!$A$2:$A$101,Bodování!$B$2:$B$101))</f>
        <v>0</v>
      </c>
      <c r="G34" s="36"/>
      <c r="H34" s="59">
        <f>IF(G34="",0,LOOKUP(G34,Bodování!$A$2:$A$101,Bodování!$B$2:$B$101))</f>
        <v>0</v>
      </c>
      <c r="I34" s="33"/>
      <c r="J34" s="58">
        <f>IF(I34="",0,LOOKUP(I34,Bodování!$A$2:$A$101,Bodování!$B$2:$B$101))</f>
        <v>0</v>
      </c>
      <c r="K34" s="36"/>
      <c r="L34" s="59">
        <f>IF(K34="",0,LOOKUP(K34,Bodování!$A$2:$A$101,Bodování!$B$2:$B$101))</f>
        <v>0</v>
      </c>
      <c r="M34" s="33"/>
      <c r="N34" s="58">
        <f>IF(M34="",0,LOOKUP(M34,Bodování!$A$2:$A$101,Bodování!$B$2:$B$101))</f>
        <v>0</v>
      </c>
      <c r="O34" s="36"/>
      <c r="P34" s="59">
        <f>IF(O34="",0,LOOKUP(O34,Bodování!$A$2:$A$101,Bodování!$B$2:$B$101))</f>
        <v>0</v>
      </c>
      <c r="Q34" s="33"/>
      <c r="R34" s="58">
        <f>IF(Q34="",0,LOOKUP(Q34,Bodování!$A$2:$A$101,Bodování!$B$2:$B$101))</f>
        <v>0</v>
      </c>
      <c r="S34" s="36"/>
      <c r="T34" s="59">
        <f>IF(S34="",0,LOOKUP(S34,Bodování!$A$2:$A$101,Bodování!$B$2:$B$101))</f>
        <v>0</v>
      </c>
      <c r="U34" s="33"/>
      <c r="V34" s="58">
        <f>IF(U34="",0,LOOKUP(U34,Bodování!$A$2:$A$101,Bodování!$B$2:$B$101))</f>
        <v>0</v>
      </c>
      <c r="W34" s="36"/>
      <c r="X34" s="59">
        <f>IF(W34="",0,LOOKUP(W34,Bodování!$A$2:$A$101,Bodování!$B$2:$B$101))</f>
        <v>0</v>
      </c>
      <c r="Y34" s="51">
        <f t="shared" si="29"/>
        <v>0</v>
      </c>
      <c r="Z34" s="51">
        <f>IF(Y34=0,0,LOOKUP(Y34,Bodování!$A$2:$A$101,Bodování!$B$2:$B$101))</f>
        <v>0</v>
      </c>
      <c r="AA34" s="51">
        <f t="shared" si="30"/>
        <v>0</v>
      </c>
      <c r="AB34" s="51">
        <f>IF(AA34=0,0,LOOKUP(AA34,Bodování!$A$2:$A$101,Bodování!$B$2:$B$101))</f>
        <v>0</v>
      </c>
      <c r="AC34" s="52">
        <f t="shared" si="31"/>
      </c>
      <c r="AD34" s="53">
        <f t="shared" si="32"/>
      </c>
      <c r="AE34" s="37"/>
      <c r="AF34" s="18"/>
      <c r="AG34" s="50">
        <f t="shared" si="33"/>
        <v>0</v>
      </c>
      <c r="AH34" s="50">
        <f t="shared" si="34"/>
        <v>0</v>
      </c>
      <c r="AI34" s="50">
        <f t="shared" si="35"/>
        <v>0</v>
      </c>
      <c r="AJ34" s="50">
        <f t="shared" si="36"/>
        <v>0</v>
      </c>
      <c r="AK34" s="50">
        <f t="shared" si="37"/>
        <v>0</v>
      </c>
      <c r="AL34" s="50">
        <f t="shared" si="38"/>
        <v>0</v>
      </c>
      <c r="AM34" s="50">
        <f t="shared" si="39"/>
        <v>0</v>
      </c>
      <c r="AN34" s="50">
        <f t="shared" si="40"/>
        <v>0</v>
      </c>
      <c r="AO34" s="50">
        <f t="shared" si="41"/>
        <v>0</v>
      </c>
      <c r="AP34" s="50">
        <f t="shared" si="42"/>
        <v>0</v>
      </c>
      <c r="AQ34" s="42">
        <f t="shared" si="43"/>
        <v>0</v>
      </c>
      <c r="AR34" s="42">
        <f t="shared" si="44"/>
        <v>10</v>
      </c>
      <c r="AS34" s="50">
        <f t="shared" si="45"/>
        <v>0</v>
      </c>
      <c r="AT34" s="50">
        <f t="shared" si="46"/>
        <v>0</v>
      </c>
      <c r="AU34" s="50">
        <f t="shared" si="47"/>
        <v>0</v>
      </c>
      <c r="AV34" s="50">
        <f t="shared" si="48"/>
        <v>0</v>
      </c>
      <c r="AW34" s="50">
        <f t="shared" si="49"/>
        <v>0</v>
      </c>
      <c r="AX34" s="50">
        <f t="shared" si="50"/>
        <v>0</v>
      </c>
      <c r="AY34" s="50">
        <f t="shared" si="51"/>
        <v>0</v>
      </c>
      <c r="AZ34" s="50">
        <f t="shared" si="52"/>
        <v>0</v>
      </c>
      <c r="BA34" s="50">
        <f t="shared" si="53"/>
        <v>0</v>
      </c>
      <c r="BB34" s="50">
        <f t="shared" si="54"/>
        <v>0</v>
      </c>
      <c r="BC34" s="42">
        <f t="shared" si="55"/>
        <v>0</v>
      </c>
      <c r="BD34" s="45">
        <f t="shared" si="56"/>
        <v>0</v>
      </c>
      <c r="BE34" s="60">
        <f t="shared" si="57"/>
        <v>0</v>
      </c>
      <c r="BF34" s="60"/>
    </row>
    <row r="35" spans="2:58" s="8" customFormat="1" ht="12.75">
      <c r="B35" s="14"/>
      <c r="C35" s="15"/>
      <c r="D35" s="14"/>
      <c r="E35" s="33"/>
      <c r="F35" s="58">
        <f>IF(E35="",0,LOOKUP(E35,Bodování!$A$2:$A$101,Bodování!$B$2:$B$101))</f>
        <v>0</v>
      </c>
      <c r="G35" s="36"/>
      <c r="H35" s="59">
        <f>IF(G35="",0,LOOKUP(G35,Bodování!$A$2:$A$101,Bodování!$B$2:$B$101))</f>
        <v>0</v>
      </c>
      <c r="I35" s="33"/>
      <c r="J35" s="58">
        <f>IF(I35="",0,LOOKUP(I35,Bodování!$A$2:$A$101,Bodování!$B$2:$B$101))</f>
        <v>0</v>
      </c>
      <c r="K35" s="36"/>
      <c r="L35" s="59">
        <f>IF(K35="",0,LOOKUP(K35,Bodování!$A$2:$A$101,Bodování!$B$2:$B$101))</f>
        <v>0</v>
      </c>
      <c r="M35" s="33"/>
      <c r="N35" s="58">
        <f>IF(M35="",0,LOOKUP(M35,Bodování!$A$2:$A$101,Bodování!$B$2:$B$101))</f>
        <v>0</v>
      </c>
      <c r="O35" s="36"/>
      <c r="P35" s="59">
        <f>IF(O35="",0,LOOKUP(O35,Bodování!$A$2:$A$101,Bodování!$B$2:$B$101))</f>
        <v>0</v>
      </c>
      <c r="Q35" s="33"/>
      <c r="R35" s="58">
        <f>IF(Q35="",0,LOOKUP(Q35,Bodování!$A$2:$A$101,Bodování!$B$2:$B$101))</f>
        <v>0</v>
      </c>
      <c r="S35" s="36"/>
      <c r="T35" s="59">
        <f>IF(S35="",0,LOOKUP(S35,Bodování!$A$2:$A$101,Bodování!$B$2:$B$101))</f>
        <v>0</v>
      </c>
      <c r="U35" s="33"/>
      <c r="V35" s="58">
        <f>IF(U35="",0,LOOKUP(U35,Bodování!$A$2:$A$101,Bodování!$B$2:$B$101))</f>
        <v>0</v>
      </c>
      <c r="W35" s="36"/>
      <c r="X35" s="59">
        <f>IF(W35="",0,LOOKUP(W35,Bodování!$A$2:$A$101,Bodování!$B$2:$B$101))</f>
        <v>0</v>
      </c>
      <c r="Y35" s="51">
        <f t="shared" si="29"/>
        <v>0</v>
      </c>
      <c r="Z35" s="51">
        <f>IF(Y35=0,0,LOOKUP(Y35,Bodování!$A$2:$A$101,Bodování!$B$2:$B$101))</f>
        <v>0</v>
      </c>
      <c r="AA35" s="51">
        <f t="shared" si="30"/>
        <v>0</v>
      </c>
      <c r="AB35" s="51">
        <f>IF(AA35=0,0,LOOKUP(AA35,Bodování!$A$2:$A$101,Bodování!$B$2:$B$101))</f>
        <v>0</v>
      </c>
      <c r="AC35" s="52">
        <f t="shared" si="31"/>
      </c>
      <c r="AD35" s="53">
        <f t="shared" si="32"/>
      </c>
      <c r="AE35" s="37"/>
      <c r="AF35" s="18"/>
      <c r="AG35" s="50">
        <f t="shared" si="33"/>
        <v>0</v>
      </c>
      <c r="AH35" s="50">
        <f t="shared" si="34"/>
        <v>0</v>
      </c>
      <c r="AI35" s="50">
        <f t="shared" si="35"/>
        <v>0</v>
      </c>
      <c r="AJ35" s="50">
        <f t="shared" si="36"/>
        <v>0</v>
      </c>
      <c r="AK35" s="50">
        <f t="shared" si="37"/>
        <v>0</v>
      </c>
      <c r="AL35" s="50">
        <f t="shared" si="38"/>
        <v>0</v>
      </c>
      <c r="AM35" s="50">
        <f t="shared" si="39"/>
        <v>0</v>
      </c>
      <c r="AN35" s="50">
        <f t="shared" si="40"/>
        <v>0</v>
      </c>
      <c r="AO35" s="50">
        <f t="shared" si="41"/>
        <v>0</v>
      </c>
      <c r="AP35" s="50">
        <f t="shared" si="42"/>
        <v>0</v>
      </c>
      <c r="AQ35" s="42">
        <f t="shared" si="43"/>
        <v>0</v>
      </c>
      <c r="AR35" s="42">
        <f t="shared" si="44"/>
        <v>10</v>
      </c>
      <c r="AS35" s="50">
        <f t="shared" si="45"/>
        <v>0</v>
      </c>
      <c r="AT35" s="50">
        <f t="shared" si="46"/>
        <v>0</v>
      </c>
      <c r="AU35" s="50">
        <f t="shared" si="47"/>
        <v>0</v>
      </c>
      <c r="AV35" s="50">
        <f t="shared" si="48"/>
        <v>0</v>
      </c>
      <c r="AW35" s="50">
        <f t="shared" si="49"/>
        <v>0</v>
      </c>
      <c r="AX35" s="50">
        <f t="shared" si="50"/>
        <v>0</v>
      </c>
      <c r="AY35" s="50">
        <f t="shared" si="51"/>
        <v>0</v>
      </c>
      <c r="AZ35" s="50">
        <f t="shared" si="52"/>
        <v>0</v>
      </c>
      <c r="BA35" s="50">
        <f t="shared" si="53"/>
        <v>0</v>
      </c>
      <c r="BB35" s="50">
        <f t="shared" si="54"/>
        <v>0</v>
      </c>
      <c r="BC35" s="42">
        <f t="shared" si="55"/>
        <v>0</v>
      </c>
      <c r="BD35" s="45">
        <f t="shared" si="56"/>
        <v>0</v>
      </c>
      <c r="BE35" s="60">
        <f t="shared" si="57"/>
        <v>0</v>
      </c>
      <c r="BF35" s="60"/>
    </row>
    <row r="36" spans="2:58" s="8" customFormat="1" ht="12.75">
      <c r="B36" s="14"/>
      <c r="C36" s="15"/>
      <c r="D36" s="14"/>
      <c r="E36" s="33"/>
      <c r="F36" s="58">
        <f>IF(E36="",0,LOOKUP(E36,Bodování!$A$2:$A$101,Bodování!$B$2:$B$101))</f>
        <v>0</v>
      </c>
      <c r="G36" s="36"/>
      <c r="H36" s="59">
        <f>IF(G36="",0,LOOKUP(G36,Bodování!$A$2:$A$101,Bodování!$B$2:$B$101))</f>
        <v>0</v>
      </c>
      <c r="I36" s="33"/>
      <c r="J36" s="58">
        <f>IF(I36="",0,LOOKUP(I36,Bodování!$A$2:$A$101,Bodování!$B$2:$B$101))</f>
        <v>0</v>
      </c>
      <c r="K36" s="36"/>
      <c r="L36" s="59">
        <f>IF(K36="",0,LOOKUP(K36,Bodování!$A$2:$A$101,Bodování!$B$2:$B$101))</f>
        <v>0</v>
      </c>
      <c r="M36" s="33"/>
      <c r="N36" s="58">
        <f>IF(M36="",0,LOOKUP(M36,Bodování!$A$2:$A$101,Bodování!$B$2:$B$101))</f>
        <v>0</v>
      </c>
      <c r="O36" s="36"/>
      <c r="P36" s="59">
        <f>IF(O36="",0,LOOKUP(O36,Bodování!$A$2:$A$101,Bodování!$B$2:$B$101))</f>
        <v>0</v>
      </c>
      <c r="Q36" s="33"/>
      <c r="R36" s="58">
        <f>IF(Q36="",0,LOOKUP(Q36,Bodování!$A$2:$A$101,Bodování!$B$2:$B$101))</f>
        <v>0</v>
      </c>
      <c r="S36" s="36"/>
      <c r="T36" s="59">
        <f>IF(S36="",0,LOOKUP(S36,Bodování!$A$2:$A$101,Bodování!$B$2:$B$101))</f>
        <v>0</v>
      </c>
      <c r="U36" s="33"/>
      <c r="V36" s="58">
        <f>IF(U36="",0,LOOKUP(U36,Bodování!$A$2:$A$101,Bodování!$B$2:$B$101))</f>
        <v>0</v>
      </c>
      <c r="W36" s="36"/>
      <c r="X36" s="59">
        <f>IF(W36="",0,LOOKUP(W36,Bodování!$A$2:$A$101,Bodování!$B$2:$B$101))</f>
        <v>0</v>
      </c>
      <c r="Y36" s="51">
        <f t="shared" si="29"/>
        <v>0</v>
      </c>
      <c r="Z36" s="51">
        <f>IF(Y36=0,0,LOOKUP(Y36,Bodování!$A$2:$A$101,Bodování!$B$2:$B$101))</f>
        <v>0</v>
      </c>
      <c r="AA36" s="51">
        <f t="shared" si="30"/>
        <v>0</v>
      </c>
      <c r="AB36" s="51">
        <f>IF(AA36=0,0,LOOKUP(AA36,Bodování!$A$2:$A$101,Bodování!$B$2:$B$101))</f>
        <v>0</v>
      </c>
      <c r="AC36" s="52">
        <f t="shared" si="31"/>
      </c>
      <c r="AD36" s="53">
        <f t="shared" si="32"/>
      </c>
      <c r="AE36" s="37"/>
      <c r="AF36" s="18"/>
      <c r="AG36" s="50">
        <f t="shared" si="33"/>
        <v>0</v>
      </c>
      <c r="AH36" s="50">
        <f t="shared" si="34"/>
        <v>0</v>
      </c>
      <c r="AI36" s="50">
        <f t="shared" si="35"/>
        <v>0</v>
      </c>
      <c r="AJ36" s="50">
        <f t="shared" si="36"/>
        <v>0</v>
      </c>
      <c r="AK36" s="50">
        <f t="shared" si="37"/>
        <v>0</v>
      </c>
      <c r="AL36" s="50">
        <f t="shared" si="38"/>
        <v>0</v>
      </c>
      <c r="AM36" s="50">
        <f t="shared" si="39"/>
        <v>0</v>
      </c>
      <c r="AN36" s="50">
        <f t="shared" si="40"/>
        <v>0</v>
      </c>
      <c r="AO36" s="50">
        <f t="shared" si="41"/>
        <v>0</v>
      </c>
      <c r="AP36" s="50">
        <f t="shared" si="42"/>
        <v>0</v>
      </c>
      <c r="AQ36" s="42">
        <f t="shared" si="43"/>
        <v>0</v>
      </c>
      <c r="AR36" s="42">
        <f t="shared" si="44"/>
        <v>10</v>
      </c>
      <c r="AS36" s="50">
        <f t="shared" si="45"/>
        <v>0</v>
      </c>
      <c r="AT36" s="50">
        <f t="shared" si="46"/>
        <v>0</v>
      </c>
      <c r="AU36" s="50">
        <f t="shared" si="47"/>
        <v>0</v>
      </c>
      <c r="AV36" s="50">
        <f t="shared" si="48"/>
        <v>0</v>
      </c>
      <c r="AW36" s="50">
        <f t="shared" si="49"/>
        <v>0</v>
      </c>
      <c r="AX36" s="50">
        <f t="shared" si="50"/>
        <v>0</v>
      </c>
      <c r="AY36" s="50">
        <f t="shared" si="51"/>
        <v>0</v>
      </c>
      <c r="AZ36" s="50">
        <f t="shared" si="52"/>
        <v>0</v>
      </c>
      <c r="BA36" s="50">
        <f t="shared" si="53"/>
        <v>0</v>
      </c>
      <c r="BB36" s="50">
        <f t="shared" si="54"/>
        <v>0</v>
      </c>
      <c r="BC36" s="42">
        <f t="shared" si="55"/>
        <v>0</v>
      </c>
      <c r="BD36" s="45">
        <f t="shared" si="56"/>
        <v>0</v>
      </c>
      <c r="BE36" s="60">
        <f t="shared" si="57"/>
        <v>0</v>
      </c>
      <c r="BF36" s="60"/>
    </row>
    <row r="37" spans="2:58" s="8" customFormat="1" ht="12.75">
      <c r="B37" s="14"/>
      <c r="C37" s="15"/>
      <c r="D37" s="14"/>
      <c r="E37" s="33"/>
      <c r="F37" s="58">
        <f>IF(E37="",0,LOOKUP(E37,Bodování!$A$2:$A$101,Bodování!$B$2:$B$101))</f>
        <v>0</v>
      </c>
      <c r="G37" s="36"/>
      <c r="H37" s="59">
        <f>IF(G37="",0,LOOKUP(G37,Bodování!$A$2:$A$101,Bodování!$B$2:$B$101))</f>
        <v>0</v>
      </c>
      <c r="I37" s="33"/>
      <c r="J37" s="58">
        <f>IF(I37="",0,LOOKUP(I37,Bodování!$A$2:$A$101,Bodování!$B$2:$B$101))</f>
        <v>0</v>
      </c>
      <c r="K37" s="36"/>
      <c r="L37" s="59">
        <f>IF(K37="",0,LOOKUP(K37,Bodování!$A$2:$A$101,Bodování!$B$2:$B$101))</f>
        <v>0</v>
      </c>
      <c r="M37" s="33"/>
      <c r="N37" s="58">
        <f>IF(M37="",0,LOOKUP(M37,Bodování!$A$2:$A$101,Bodování!$B$2:$B$101))</f>
        <v>0</v>
      </c>
      <c r="O37" s="36"/>
      <c r="P37" s="59">
        <f>IF(O37="",0,LOOKUP(O37,Bodování!$A$2:$A$101,Bodování!$B$2:$B$101))</f>
        <v>0</v>
      </c>
      <c r="Q37" s="33"/>
      <c r="R37" s="58">
        <f>IF(Q37="",0,LOOKUP(Q37,Bodování!$A$2:$A$101,Bodování!$B$2:$B$101))</f>
        <v>0</v>
      </c>
      <c r="S37" s="36"/>
      <c r="T37" s="59">
        <f>IF(S37="",0,LOOKUP(S37,Bodování!$A$2:$A$101,Bodování!$B$2:$B$101))</f>
        <v>0</v>
      </c>
      <c r="U37" s="33"/>
      <c r="V37" s="58">
        <f>IF(U37="",0,LOOKUP(U37,Bodování!$A$2:$A$101,Bodování!$B$2:$B$101))</f>
        <v>0</v>
      </c>
      <c r="W37" s="36"/>
      <c r="X37" s="59">
        <f>IF(W37="",0,LOOKUP(W37,Bodování!$A$2:$A$101,Bodování!$B$2:$B$101))</f>
        <v>0</v>
      </c>
      <c r="Y37" s="51">
        <f t="shared" si="29"/>
        <v>0</v>
      </c>
      <c r="Z37" s="51">
        <f>IF(Y37=0,0,LOOKUP(Y37,Bodování!$A$2:$A$101,Bodování!$B$2:$B$101))</f>
        <v>0</v>
      </c>
      <c r="AA37" s="51">
        <f t="shared" si="30"/>
        <v>0</v>
      </c>
      <c r="AB37" s="51">
        <f>IF(AA37=0,0,LOOKUP(AA37,Bodování!$A$2:$A$101,Bodování!$B$2:$B$101))</f>
        <v>0</v>
      </c>
      <c r="AC37" s="52">
        <f t="shared" si="31"/>
      </c>
      <c r="AD37" s="53">
        <f t="shared" si="32"/>
      </c>
      <c r="AE37" s="37"/>
      <c r="AF37" s="18"/>
      <c r="AG37" s="50">
        <f t="shared" si="33"/>
        <v>0</v>
      </c>
      <c r="AH37" s="50">
        <f t="shared" si="34"/>
        <v>0</v>
      </c>
      <c r="AI37" s="50">
        <f t="shared" si="35"/>
        <v>0</v>
      </c>
      <c r="AJ37" s="50">
        <f t="shared" si="36"/>
        <v>0</v>
      </c>
      <c r="AK37" s="50">
        <f t="shared" si="37"/>
        <v>0</v>
      </c>
      <c r="AL37" s="50">
        <f t="shared" si="38"/>
        <v>0</v>
      </c>
      <c r="AM37" s="50">
        <f t="shared" si="39"/>
        <v>0</v>
      </c>
      <c r="AN37" s="50">
        <f t="shared" si="40"/>
        <v>0</v>
      </c>
      <c r="AO37" s="50">
        <f t="shared" si="41"/>
        <v>0</v>
      </c>
      <c r="AP37" s="50">
        <f t="shared" si="42"/>
        <v>0</v>
      </c>
      <c r="AQ37" s="42">
        <f t="shared" si="43"/>
        <v>0</v>
      </c>
      <c r="AR37" s="42">
        <f t="shared" si="44"/>
        <v>10</v>
      </c>
      <c r="AS37" s="50">
        <f t="shared" si="45"/>
        <v>0</v>
      </c>
      <c r="AT37" s="50">
        <f t="shared" si="46"/>
        <v>0</v>
      </c>
      <c r="AU37" s="50">
        <f t="shared" si="47"/>
        <v>0</v>
      </c>
      <c r="AV37" s="50">
        <f t="shared" si="48"/>
        <v>0</v>
      </c>
      <c r="AW37" s="50">
        <f t="shared" si="49"/>
        <v>0</v>
      </c>
      <c r="AX37" s="50">
        <f t="shared" si="50"/>
        <v>0</v>
      </c>
      <c r="AY37" s="50">
        <f t="shared" si="51"/>
        <v>0</v>
      </c>
      <c r="AZ37" s="50">
        <f t="shared" si="52"/>
        <v>0</v>
      </c>
      <c r="BA37" s="50">
        <f t="shared" si="53"/>
        <v>0</v>
      </c>
      <c r="BB37" s="50">
        <f t="shared" si="54"/>
        <v>0</v>
      </c>
      <c r="BC37" s="42">
        <f t="shared" si="55"/>
        <v>0</v>
      </c>
      <c r="BD37" s="45">
        <f t="shared" si="56"/>
        <v>0</v>
      </c>
      <c r="BE37" s="60">
        <f t="shared" si="57"/>
        <v>0</v>
      </c>
      <c r="BF37" s="60"/>
    </row>
    <row r="38" spans="2:58" s="8" customFormat="1" ht="12.75">
      <c r="B38" s="14"/>
      <c r="C38" s="15"/>
      <c r="D38" s="14"/>
      <c r="E38" s="33"/>
      <c r="F38" s="58">
        <f>IF(E38="",0,LOOKUP(E38,Bodování!$A$2:$A$101,Bodování!$B$2:$B$101))</f>
        <v>0</v>
      </c>
      <c r="G38" s="36"/>
      <c r="H38" s="59">
        <f>IF(G38="",0,LOOKUP(G38,Bodování!$A$2:$A$101,Bodování!$B$2:$B$101))</f>
        <v>0</v>
      </c>
      <c r="I38" s="33"/>
      <c r="J38" s="58">
        <f>IF(I38="",0,LOOKUP(I38,Bodování!$A$2:$A$101,Bodování!$B$2:$B$101))</f>
        <v>0</v>
      </c>
      <c r="K38" s="36"/>
      <c r="L38" s="59">
        <f>IF(K38="",0,LOOKUP(K38,Bodování!$A$2:$A$101,Bodování!$B$2:$B$101))</f>
        <v>0</v>
      </c>
      <c r="M38" s="33"/>
      <c r="N38" s="58">
        <f>IF(M38="",0,LOOKUP(M38,Bodování!$A$2:$A$101,Bodování!$B$2:$B$101))</f>
        <v>0</v>
      </c>
      <c r="O38" s="36"/>
      <c r="P38" s="59">
        <f>IF(O38="",0,LOOKUP(O38,Bodování!$A$2:$A$101,Bodování!$B$2:$B$101))</f>
        <v>0</v>
      </c>
      <c r="Q38" s="33"/>
      <c r="R38" s="58">
        <f>IF(Q38="",0,LOOKUP(Q38,Bodování!$A$2:$A$101,Bodování!$B$2:$B$101))</f>
        <v>0</v>
      </c>
      <c r="S38" s="36"/>
      <c r="T38" s="59">
        <f>IF(S38="",0,LOOKUP(S38,Bodování!$A$2:$A$101,Bodování!$B$2:$B$101))</f>
        <v>0</v>
      </c>
      <c r="U38" s="33"/>
      <c r="V38" s="58">
        <f>IF(U38="",0,LOOKUP(U38,Bodování!$A$2:$A$101,Bodování!$B$2:$B$101))</f>
        <v>0</v>
      </c>
      <c r="W38" s="36"/>
      <c r="X38" s="59">
        <f>IF(W38="",0,LOOKUP(W38,Bodování!$A$2:$A$101,Bodování!$B$2:$B$101))</f>
        <v>0</v>
      </c>
      <c r="Y38" s="51">
        <f t="shared" si="29"/>
        <v>0</v>
      </c>
      <c r="Z38" s="51">
        <f>IF(Y38=0,0,LOOKUP(Y38,Bodování!$A$2:$A$101,Bodování!$B$2:$B$101))</f>
        <v>0</v>
      </c>
      <c r="AA38" s="51">
        <f t="shared" si="30"/>
        <v>0</v>
      </c>
      <c r="AB38" s="51">
        <f>IF(AA38=0,0,LOOKUP(AA38,Bodování!$A$2:$A$101,Bodování!$B$2:$B$101))</f>
        <v>0</v>
      </c>
      <c r="AC38" s="52">
        <f t="shared" si="31"/>
      </c>
      <c r="AD38" s="53">
        <f t="shared" si="32"/>
      </c>
      <c r="AE38" s="37"/>
      <c r="AF38" s="18"/>
      <c r="AG38" s="50">
        <f t="shared" si="33"/>
        <v>0</v>
      </c>
      <c r="AH38" s="50">
        <f t="shared" si="34"/>
        <v>0</v>
      </c>
      <c r="AI38" s="50">
        <f t="shared" si="35"/>
        <v>0</v>
      </c>
      <c r="AJ38" s="50">
        <f t="shared" si="36"/>
        <v>0</v>
      </c>
      <c r="AK38" s="50">
        <f t="shared" si="37"/>
        <v>0</v>
      </c>
      <c r="AL38" s="50">
        <f t="shared" si="38"/>
        <v>0</v>
      </c>
      <c r="AM38" s="50">
        <f t="shared" si="39"/>
        <v>0</v>
      </c>
      <c r="AN38" s="50">
        <f t="shared" si="40"/>
        <v>0</v>
      </c>
      <c r="AO38" s="50">
        <f t="shared" si="41"/>
        <v>0</v>
      </c>
      <c r="AP38" s="50">
        <f t="shared" si="42"/>
        <v>0</v>
      </c>
      <c r="AQ38" s="42">
        <f t="shared" si="43"/>
        <v>0</v>
      </c>
      <c r="AR38" s="42">
        <f t="shared" si="44"/>
        <v>10</v>
      </c>
      <c r="AS38" s="50">
        <f t="shared" si="45"/>
        <v>0</v>
      </c>
      <c r="AT38" s="50">
        <f t="shared" si="46"/>
        <v>0</v>
      </c>
      <c r="AU38" s="50">
        <f t="shared" si="47"/>
        <v>0</v>
      </c>
      <c r="AV38" s="50">
        <f t="shared" si="48"/>
        <v>0</v>
      </c>
      <c r="AW38" s="50">
        <f t="shared" si="49"/>
        <v>0</v>
      </c>
      <c r="AX38" s="50">
        <f t="shared" si="50"/>
        <v>0</v>
      </c>
      <c r="AY38" s="50">
        <f t="shared" si="51"/>
        <v>0</v>
      </c>
      <c r="AZ38" s="50">
        <f t="shared" si="52"/>
        <v>0</v>
      </c>
      <c r="BA38" s="50">
        <f t="shared" si="53"/>
        <v>0</v>
      </c>
      <c r="BB38" s="50">
        <f t="shared" si="54"/>
        <v>0</v>
      </c>
      <c r="BC38" s="42">
        <f t="shared" si="55"/>
        <v>0</v>
      </c>
      <c r="BD38" s="45">
        <f t="shared" si="56"/>
        <v>0</v>
      </c>
      <c r="BE38" s="60">
        <f t="shared" si="57"/>
        <v>0</v>
      </c>
      <c r="BF38" s="60"/>
    </row>
    <row r="39" spans="2:58" s="8" customFormat="1" ht="12.75">
      <c r="B39" s="14"/>
      <c r="C39" s="15"/>
      <c r="D39" s="14"/>
      <c r="E39" s="33"/>
      <c r="F39" s="58">
        <f>IF(E39="",0,LOOKUP(E39,Bodování!$A$2:$A$101,Bodování!$B$2:$B$101))</f>
        <v>0</v>
      </c>
      <c r="G39" s="36"/>
      <c r="H39" s="59">
        <f>IF(G39="",0,LOOKUP(G39,Bodování!$A$2:$A$101,Bodování!$B$2:$B$101))</f>
        <v>0</v>
      </c>
      <c r="I39" s="33"/>
      <c r="J39" s="58">
        <f>IF(I39="",0,LOOKUP(I39,Bodování!$A$2:$A$101,Bodování!$B$2:$B$101))</f>
        <v>0</v>
      </c>
      <c r="K39" s="36"/>
      <c r="L39" s="59">
        <f>IF(K39="",0,LOOKUP(K39,Bodování!$A$2:$A$101,Bodování!$B$2:$B$101))</f>
        <v>0</v>
      </c>
      <c r="M39" s="33"/>
      <c r="N39" s="58">
        <f>IF(M39="",0,LOOKUP(M39,Bodování!$A$2:$A$101,Bodování!$B$2:$B$101))</f>
        <v>0</v>
      </c>
      <c r="O39" s="36"/>
      <c r="P39" s="59">
        <f>IF(O39="",0,LOOKUP(O39,Bodování!$A$2:$A$101,Bodování!$B$2:$B$101))</f>
        <v>0</v>
      </c>
      <c r="Q39" s="33"/>
      <c r="R39" s="58">
        <f>IF(Q39="",0,LOOKUP(Q39,Bodování!$A$2:$A$101,Bodování!$B$2:$B$101))</f>
        <v>0</v>
      </c>
      <c r="S39" s="36"/>
      <c r="T39" s="59">
        <f>IF(S39="",0,LOOKUP(S39,Bodování!$A$2:$A$101,Bodování!$B$2:$B$101))</f>
        <v>0</v>
      </c>
      <c r="U39" s="33"/>
      <c r="V39" s="58">
        <f>IF(U39="",0,LOOKUP(U39,Bodování!$A$2:$A$101,Bodování!$B$2:$B$101))</f>
        <v>0</v>
      </c>
      <c r="W39" s="36"/>
      <c r="X39" s="59">
        <f>IF(W39="",0,LOOKUP(W39,Bodování!$A$2:$A$101,Bodování!$B$2:$B$101))</f>
        <v>0</v>
      </c>
      <c r="Y39" s="51">
        <f t="shared" si="29"/>
        <v>0</v>
      </c>
      <c r="Z39" s="51">
        <f>IF(Y39=0,0,LOOKUP(Y39,Bodování!$A$2:$A$101,Bodování!$B$2:$B$101))</f>
        <v>0</v>
      </c>
      <c r="AA39" s="51">
        <f t="shared" si="30"/>
        <v>0</v>
      </c>
      <c r="AB39" s="51">
        <f>IF(AA39=0,0,LOOKUP(AA39,Bodování!$A$2:$A$101,Bodování!$B$2:$B$101))</f>
        <v>0</v>
      </c>
      <c r="AC39" s="52">
        <f t="shared" si="31"/>
      </c>
      <c r="AD39" s="53">
        <f t="shared" si="32"/>
      </c>
      <c r="AE39" s="37"/>
      <c r="AF39" s="18"/>
      <c r="AG39" s="50">
        <f t="shared" si="33"/>
        <v>0</v>
      </c>
      <c r="AH39" s="50">
        <f t="shared" si="34"/>
        <v>0</v>
      </c>
      <c r="AI39" s="50">
        <f t="shared" si="35"/>
        <v>0</v>
      </c>
      <c r="AJ39" s="50">
        <f t="shared" si="36"/>
        <v>0</v>
      </c>
      <c r="AK39" s="50">
        <f t="shared" si="37"/>
        <v>0</v>
      </c>
      <c r="AL39" s="50">
        <f t="shared" si="38"/>
        <v>0</v>
      </c>
      <c r="AM39" s="50">
        <f t="shared" si="39"/>
        <v>0</v>
      </c>
      <c r="AN39" s="50">
        <f t="shared" si="40"/>
        <v>0</v>
      </c>
      <c r="AO39" s="50">
        <f t="shared" si="41"/>
        <v>0</v>
      </c>
      <c r="AP39" s="50">
        <f t="shared" si="42"/>
        <v>0</v>
      </c>
      <c r="AQ39" s="42">
        <f t="shared" si="43"/>
        <v>0</v>
      </c>
      <c r="AR39" s="42">
        <f t="shared" si="44"/>
        <v>10</v>
      </c>
      <c r="AS39" s="50">
        <f t="shared" si="45"/>
        <v>0</v>
      </c>
      <c r="AT39" s="50">
        <f t="shared" si="46"/>
        <v>0</v>
      </c>
      <c r="AU39" s="50">
        <f t="shared" si="47"/>
        <v>0</v>
      </c>
      <c r="AV39" s="50">
        <f t="shared" si="48"/>
        <v>0</v>
      </c>
      <c r="AW39" s="50">
        <f t="shared" si="49"/>
        <v>0</v>
      </c>
      <c r="AX39" s="50">
        <f t="shared" si="50"/>
        <v>0</v>
      </c>
      <c r="AY39" s="50">
        <f t="shared" si="51"/>
        <v>0</v>
      </c>
      <c r="AZ39" s="50">
        <f t="shared" si="52"/>
        <v>0</v>
      </c>
      <c r="BA39" s="50">
        <f t="shared" si="53"/>
        <v>0</v>
      </c>
      <c r="BB39" s="50">
        <f t="shared" si="54"/>
        <v>0</v>
      </c>
      <c r="BC39" s="42">
        <f t="shared" si="55"/>
        <v>0</v>
      </c>
      <c r="BD39" s="45">
        <f t="shared" si="56"/>
        <v>0</v>
      </c>
      <c r="BE39" s="60">
        <f t="shared" si="57"/>
        <v>0</v>
      </c>
      <c r="BF39" s="60"/>
    </row>
    <row r="40" spans="2:58" s="8" customFormat="1" ht="12.75">
      <c r="B40" s="14"/>
      <c r="C40" s="15"/>
      <c r="D40" s="14"/>
      <c r="E40" s="33"/>
      <c r="F40" s="58">
        <f>IF(E40="",0,LOOKUP(E40,Bodování!$A$2:$A$101,Bodování!$B$2:$B$101))</f>
        <v>0</v>
      </c>
      <c r="G40" s="36"/>
      <c r="H40" s="59">
        <f>IF(G40="",0,LOOKUP(G40,Bodování!$A$2:$A$101,Bodování!$B$2:$B$101))</f>
        <v>0</v>
      </c>
      <c r="I40" s="33"/>
      <c r="J40" s="58">
        <f>IF(I40="",0,LOOKUP(I40,Bodování!$A$2:$A$101,Bodování!$B$2:$B$101))</f>
        <v>0</v>
      </c>
      <c r="K40" s="36"/>
      <c r="L40" s="59">
        <f>IF(K40="",0,LOOKUP(K40,Bodování!$A$2:$A$101,Bodování!$B$2:$B$101))</f>
        <v>0</v>
      </c>
      <c r="M40" s="33"/>
      <c r="N40" s="58">
        <f>IF(M40="",0,LOOKUP(M40,Bodování!$A$2:$A$101,Bodování!$B$2:$B$101))</f>
        <v>0</v>
      </c>
      <c r="O40" s="36"/>
      <c r="P40" s="59">
        <f>IF(O40="",0,LOOKUP(O40,Bodování!$A$2:$A$101,Bodování!$B$2:$B$101))</f>
        <v>0</v>
      </c>
      <c r="Q40" s="33"/>
      <c r="R40" s="58">
        <f>IF(Q40="",0,LOOKUP(Q40,Bodování!$A$2:$A$101,Bodování!$B$2:$B$101))</f>
        <v>0</v>
      </c>
      <c r="S40" s="36"/>
      <c r="T40" s="59">
        <f>IF(S40="",0,LOOKUP(S40,Bodování!$A$2:$A$101,Bodování!$B$2:$B$101))</f>
        <v>0</v>
      </c>
      <c r="U40" s="33"/>
      <c r="V40" s="58">
        <f>IF(U40="",0,LOOKUP(U40,Bodování!$A$2:$A$101,Bodování!$B$2:$B$101))</f>
        <v>0</v>
      </c>
      <c r="W40" s="36"/>
      <c r="X40" s="59">
        <f>IF(W40="",0,LOOKUP(W40,Bodování!$A$2:$A$101,Bodování!$B$2:$B$101))</f>
        <v>0</v>
      </c>
      <c r="Y40" s="51">
        <f t="shared" si="29"/>
        <v>0</v>
      </c>
      <c r="Z40" s="51">
        <f>IF(Y40=0,0,LOOKUP(Y40,Bodování!$A$2:$A$101,Bodování!$B$2:$B$101))</f>
        <v>0</v>
      </c>
      <c r="AA40" s="51">
        <f t="shared" si="30"/>
        <v>0</v>
      </c>
      <c r="AB40" s="51">
        <f>IF(AA40=0,0,LOOKUP(AA40,Bodování!$A$2:$A$101,Bodování!$B$2:$B$101))</f>
        <v>0</v>
      </c>
      <c r="AC40" s="52">
        <f t="shared" si="31"/>
      </c>
      <c r="AD40" s="53">
        <f t="shared" si="32"/>
      </c>
      <c r="AE40" s="37"/>
      <c r="AF40" s="18"/>
      <c r="AG40" s="50">
        <f t="shared" si="33"/>
        <v>0</v>
      </c>
      <c r="AH40" s="50">
        <f t="shared" si="34"/>
        <v>0</v>
      </c>
      <c r="AI40" s="50">
        <f t="shared" si="35"/>
        <v>0</v>
      </c>
      <c r="AJ40" s="50">
        <f t="shared" si="36"/>
        <v>0</v>
      </c>
      <c r="AK40" s="50">
        <f t="shared" si="37"/>
        <v>0</v>
      </c>
      <c r="AL40" s="50">
        <f t="shared" si="38"/>
        <v>0</v>
      </c>
      <c r="AM40" s="50">
        <f t="shared" si="39"/>
        <v>0</v>
      </c>
      <c r="AN40" s="50">
        <f t="shared" si="40"/>
        <v>0</v>
      </c>
      <c r="AO40" s="50">
        <f t="shared" si="41"/>
        <v>0</v>
      </c>
      <c r="AP40" s="50">
        <f t="shared" si="42"/>
        <v>0</v>
      </c>
      <c r="AQ40" s="42">
        <f t="shared" si="43"/>
        <v>0</v>
      </c>
      <c r="AR40" s="42">
        <f t="shared" si="44"/>
        <v>10</v>
      </c>
      <c r="AS40" s="50">
        <f t="shared" si="45"/>
        <v>0</v>
      </c>
      <c r="AT40" s="50">
        <f t="shared" si="46"/>
        <v>0</v>
      </c>
      <c r="AU40" s="50">
        <f t="shared" si="47"/>
        <v>0</v>
      </c>
      <c r="AV40" s="50">
        <f t="shared" si="48"/>
        <v>0</v>
      </c>
      <c r="AW40" s="50">
        <f t="shared" si="49"/>
        <v>0</v>
      </c>
      <c r="AX40" s="50">
        <f t="shared" si="50"/>
        <v>0</v>
      </c>
      <c r="AY40" s="50">
        <f t="shared" si="51"/>
        <v>0</v>
      </c>
      <c r="AZ40" s="50">
        <f t="shared" si="52"/>
        <v>0</v>
      </c>
      <c r="BA40" s="50">
        <f t="shared" si="53"/>
        <v>0</v>
      </c>
      <c r="BB40" s="50">
        <f t="shared" si="54"/>
        <v>0</v>
      </c>
      <c r="BC40" s="42">
        <f t="shared" si="55"/>
        <v>0</v>
      </c>
      <c r="BD40" s="45">
        <f t="shared" si="56"/>
        <v>0</v>
      </c>
      <c r="BE40" s="60">
        <f t="shared" si="57"/>
        <v>0</v>
      </c>
      <c r="BF40" s="60"/>
    </row>
    <row r="41" spans="2:58" s="8" customFormat="1" ht="12.75">
      <c r="B41" s="14"/>
      <c r="C41" s="15"/>
      <c r="D41" s="14"/>
      <c r="E41" s="33"/>
      <c r="F41" s="58">
        <f>IF(E41="",0,LOOKUP(E41,Bodování!$A$2:$A$101,Bodování!$B$2:$B$101))</f>
        <v>0</v>
      </c>
      <c r="G41" s="36"/>
      <c r="H41" s="59">
        <f>IF(G41="",0,LOOKUP(G41,Bodování!$A$2:$A$101,Bodování!$B$2:$B$101))</f>
        <v>0</v>
      </c>
      <c r="I41" s="33"/>
      <c r="J41" s="58">
        <f>IF(I41="",0,LOOKUP(I41,Bodování!$A$2:$A$101,Bodování!$B$2:$B$101))</f>
        <v>0</v>
      </c>
      <c r="K41" s="36"/>
      <c r="L41" s="59">
        <f>IF(K41="",0,LOOKUP(K41,Bodování!$A$2:$A$101,Bodování!$B$2:$B$101))</f>
        <v>0</v>
      </c>
      <c r="M41" s="33"/>
      <c r="N41" s="58">
        <f>IF(M41="",0,LOOKUP(M41,Bodování!$A$2:$A$101,Bodování!$B$2:$B$101))</f>
        <v>0</v>
      </c>
      <c r="O41" s="36"/>
      <c r="P41" s="59">
        <f>IF(O41="",0,LOOKUP(O41,Bodování!$A$2:$A$101,Bodování!$B$2:$B$101))</f>
        <v>0</v>
      </c>
      <c r="Q41" s="33"/>
      <c r="R41" s="58">
        <f>IF(Q41="",0,LOOKUP(Q41,Bodování!$A$2:$A$101,Bodování!$B$2:$B$101))</f>
        <v>0</v>
      </c>
      <c r="S41" s="36"/>
      <c r="T41" s="59">
        <f>IF(S41="",0,LOOKUP(S41,Bodování!$A$2:$A$101,Bodování!$B$2:$B$101))</f>
        <v>0</v>
      </c>
      <c r="U41" s="33"/>
      <c r="V41" s="58">
        <f>IF(U41="",0,LOOKUP(U41,Bodování!$A$2:$A$101,Bodování!$B$2:$B$101))</f>
        <v>0</v>
      </c>
      <c r="W41" s="36"/>
      <c r="X41" s="59">
        <f>IF(W41="",0,LOOKUP(W41,Bodování!$A$2:$A$101,Bodování!$B$2:$B$101))</f>
        <v>0</v>
      </c>
      <c r="Y41" s="51">
        <f t="shared" si="29"/>
        <v>0</v>
      </c>
      <c r="Z41" s="51">
        <f>IF(Y41=0,0,LOOKUP(Y41,Bodování!$A$2:$A$101,Bodování!$B$2:$B$101))</f>
        <v>0</v>
      </c>
      <c r="AA41" s="51">
        <f t="shared" si="30"/>
        <v>0</v>
      </c>
      <c r="AB41" s="51">
        <f>IF(AA41=0,0,LOOKUP(AA41,Bodování!$A$2:$A$101,Bodování!$B$2:$B$101))</f>
        <v>0</v>
      </c>
      <c r="AC41" s="52">
        <f t="shared" si="31"/>
      </c>
      <c r="AD41" s="53">
        <f t="shared" si="32"/>
      </c>
      <c r="AE41" s="37"/>
      <c r="AF41" s="18"/>
      <c r="AG41" s="50">
        <f t="shared" si="33"/>
        <v>0</v>
      </c>
      <c r="AH41" s="50">
        <f t="shared" si="34"/>
        <v>0</v>
      </c>
      <c r="AI41" s="50">
        <f t="shared" si="35"/>
        <v>0</v>
      </c>
      <c r="AJ41" s="50">
        <f t="shared" si="36"/>
        <v>0</v>
      </c>
      <c r="AK41" s="50">
        <f t="shared" si="37"/>
        <v>0</v>
      </c>
      <c r="AL41" s="50">
        <f t="shared" si="38"/>
        <v>0</v>
      </c>
      <c r="AM41" s="50">
        <f t="shared" si="39"/>
        <v>0</v>
      </c>
      <c r="AN41" s="50">
        <f t="shared" si="40"/>
        <v>0</v>
      </c>
      <c r="AO41" s="50">
        <f t="shared" si="41"/>
        <v>0</v>
      </c>
      <c r="AP41" s="50">
        <f t="shared" si="42"/>
        <v>0</v>
      </c>
      <c r="AQ41" s="42">
        <f t="shared" si="43"/>
        <v>0</v>
      </c>
      <c r="AR41" s="42">
        <f t="shared" si="44"/>
        <v>10</v>
      </c>
      <c r="AS41" s="50">
        <f t="shared" si="45"/>
        <v>0</v>
      </c>
      <c r="AT41" s="50">
        <f t="shared" si="46"/>
        <v>0</v>
      </c>
      <c r="AU41" s="50">
        <f t="shared" si="47"/>
        <v>0</v>
      </c>
      <c r="AV41" s="50">
        <f t="shared" si="48"/>
        <v>0</v>
      </c>
      <c r="AW41" s="50">
        <f t="shared" si="49"/>
        <v>0</v>
      </c>
      <c r="AX41" s="50">
        <f t="shared" si="50"/>
        <v>0</v>
      </c>
      <c r="AY41" s="50">
        <f t="shared" si="51"/>
        <v>0</v>
      </c>
      <c r="AZ41" s="50">
        <f t="shared" si="52"/>
        <v>0</v>
      </c>
      <c r="BA41" s="50">
        <f t="shared" si="53"/>
        <v>0</v>
      </c>
      <c r="BB41" s="50">
        <f t="shared" si="54"/>
        <v>0</v>
      </c>
      <c r="BC41" s="42">
        <f t="shared" si="55"/>
        <v>0</v>
      </c>
      <c r="BD41" s="45">
        <f t="shared" si="56"/>
        <v>0</v>
      </c>
      <c r="BE41" s="60">
        <f t="shared" si="57"/>
        <v>0</v>
      </c>
      <c r="BF41" s="60"/>
    </row>
    <row r="42" spans="2:58" s="8" customFormat="1" ht="12.75">
      <c r="B42" s="14"/>
      <c r="C42" s="15"/>
      <c r="D42" s="14"/>
      <c r="E42" s="33"/>
      <c r="F42" s="58">
        <f>IF(E42="",0,LOOKUP(E42,Bodování!$A$2:$A$101,Bodování!$B$2:$B$101))</f>
        <v>0</v>
      </c>
      <c r="G42" s="36"/>
      <c r="H42" s="59">
        <f>IF(G42="",0,LOOKUP(G42,Bodování!$A$2:$A$101,Bodování!$B$2:$B$101))</f>
        <v>0</v>
      </c>
      <c r="I42" s="33"/>
      <c r="J42" s="58">
        <f>IF(I42="",0,LOOKUP(I42,Bodování!$A$2:$A$101,Bodování!$B$2:$B$101))</f>
        <v>0</v>
      </c>
      <c r="K42" s="36"/>
      <c r="L42" s="59">
        <f>IF(K42="",0,LOOKUP(K42,Bodování!$A$2:$A$101,Bodování!$B$2:$B$101))</f>
        <v>0</v>
      </c>
      <c r="M42" s="33"/>
      <c r="N42" s="58">
        <f>IF(M42="",0,LOOKUP(M42,Bodování!$A$2:$A$101,Bodování!$B$2:$B$101))</f>
        <v>0</v>
      </c>
      <c r="O42" s="36"/>
      <c r="P42" s="59">
        <f>IF(O42="",0,LOOKUP(O42,Bodování!$A$2:$A$101,Bodování!$B$2:$B$101))</f>
        <v>0</v>
      </c>
      <c r="Q42" s="33"/>
      <c r="R42" s="58">
        <f>IF(Q42="",0,LOOKUP(Q42,Bodování!$A$2:$A$101,Bodování!$B$2:$B$101))</f>
        <v>0</v>
      </c>
      <c r="S42" s="36"/>
      <c r="T42" s="59">
        <f>IF(S42="",0,LOOKUP(S42,Bodování!$A$2:$A$101,Bodování!$B$2:$B$101))</f>
        <v>0</v>
      </c>
      <c r="U42" s="33"/>
      <c r="V42" s="58">
        <f>IF(U42="",0,LOOKUP(U42,Bodování!$A$2:$A$101,Bodování!$B$2:$B$101))</f>
        <v>0</v>
      </c>
      <c r="W42" s="36"/>
      <c r="X42" s="59">
        <f>IF(W42="",0,LOOKUP(W42,Bodování!$A$2:$A$101,Bodování!$B$2:$B$101))</f>
        <v>0</v>
      </c>
      <c r="Y42" s="51">
        <f t="shared" si="29"/>
        <v>0</v>
      </c>
      <c r="Z42" s="51">
        <f>IF(Y42=0,0,LOOKUP(Y42,Bodování!$A$2:$A$101,Bodování!$B$2:$B$101))</f>
        <v>0</v>
      </c>
      <c r="AA42" s="51">
        <f aca="true" t="shared" si="58" ref="AA42:AA59">IF(BE42&lt;10,0,IF(AR42&gt;1,AQ42,BC42))</f>
        <v>0</v>
      </c>
      <c r="AB42" s="51">
        <f>IF(AA42=0,0,LOOKUP(AA42,Bodování!$A$2:$A$101,Bodování!$B$2:$B$101))</f>
        <v>0</v>
      </c>
      <c r="AC42" s="52">
        <f aca="true" t="shared" si="59" ref="AC42:AC59">IF(C42&gt;0,E42+G42+I42+K42+M42+O42+Q42+S42+U42+W42-Y42-AA42,"")</f>
      </c>
      <c r="AD42" s="53">
        <f aca="true" t="shared" si="60" ref="AD42:AD59">IF(C42&gt;0,F42+H42+J42+L42+N42+P42+R42+T42+V42+X42-Z42-AB42,"")</f>
      </c>
      <c r="AE42" s="37"/>
      <c r="AF42" s="18"/>
      <c r="AG42" s="50">
        <f aca="true" t="shared" si="61" ref="AG42:AG59">E42</f>
        <v>0</v>
      </c>
      <c r="AH42" s="50">
        <f aca="true" t="shared" si="62" ref="AH42:AH59">G42</f>
        <v>0</v>
      </c>
      <c r="AI42" s="50">
        <f aca="true" t="shared" si="63" ref="AI42:AI59">I42</f>
        <v>0</v>
      </c>
      <c r="AJ42" s="50">
        <f aca="true" t="shared" si="64" ref="AJ42:AJ59">K42</f>
        <v>0</v>
      </c>
      <c r="AK42" s="50">
        <f aca="true" t="shared" si="65" ref="AK42:AK59">M42</f>
        <v>0</v>
      </c>
      <c r="AL42" s="50">
        <f aca="true" t="shared" si="66" ref="AL42:AL59">O42</f>
        <v>0</v>
      </c>
      <c r="AM42" s="50">
        <f aca="true" t="shared" si="67" ref="AM42:AM59">Q42</f>
        <v>0</v>
      </c>
      <c r="AN42" s="50">
        <f aca="true" t="shared" si="68" ref="AN42:AN59">S42</f>
        <v>0</v>
      </c>
      <c r="AO42" s="50">
        <f aca="true" t="shared" si="69" ref="AO42:AO59">U42</f>
        <v>0</v>
      </c>
      <c r="AP42" s="50">
        <f aca="true" t="shared" si="70" ref="AP42:AP59">W42</f>
        <v>0</v>
      </c>
      <c r="AQ42" s="42">
        <f aca="true" t="shared" si="71" ref="AQ42:AQ59">MAX(AG42:AP42)</f>
        <v>0</v>
      </c>
      <c r="AR42" s="42">
        <f aca="true" t="shared" si="72" ref="AR42:AR59">COUNTIF(AG42:AP42,AQ42)</f>
        <v>10</v>
      </c>
      <c r="AS42" s="50">
        <f aca="true" t="shared" si="73" ref="AS42:AS59">IF(AQ42=AG42,0,AG42)</f>
        <v>0</v>
      </c>
      <c r="AT42" s="50">
        <f aca="true" t="shared" si="74" ref="AT42:AT59">IF(AQ42=AH42,0,AH42)</f>
        <v>0</v>
      </c>
      <c r="AU42" s="50">
        <f aca="true" t="shared" si="75" ref="AU42:AU59">IF(AQ42=AI42,0,AI42)</f>
        <v>0</v>
      </c>
      <c r="AV42" s="50">
        <f aca="true" t="shared" si="76" ref="AV42:AV59">IF(AQ42=AJ42,0,AJ42)</f>
        <v>0</v>
      </c>
      <c r="AW42" s="50">
        <f aca="true" t="shared" si="77" ref="AW42:AW59">IF(AQ42=AK42,0,AK42)</f>
        <v>0</v>
      </c>
      <c r="AX42" s="50">
        <f aca="true" t="shared" si="78" ref="AX42:AX59">IF(AQ42=AL42,0,AL42)</f>
        <v>0</v>
      </c>
      <c r="AY42" s="50">
        <f aca="true" t="shared" si="79" ref="AY42:AY59">IF(AQ42=AM42,0,AM42)</f>
        <v>0</v>
      </c>
      <c r="AZ42" s="50">
        <f aca="true" t="shared" si="80" ref="AZ42:AZ59">IF(AQ42=AN42,0,AN42)</f>
        <v>0</v>
      </c>
      <c r="BA42" s="50">
        <f aca="true" t="shared" si="81" ref="BA42:BA59">IF(AQ42=AO42,0,AO42)</f>
        <v>0</v>
      </c>
      <c r="BB42" s="50">
        <f aca="true" t="shared" si="82" ref="BB42:BB59">IF(AQ42=AP42,0,AP42)</f>
        <v>0</v>
      </c>
      <c r="BC42" s="42">
        <f aca="true" t="shared" si="83" ref="BC42:BC59">MAX(AS42:BB42)</f>
        <v>0</v>
      </c>
      <c r="BD42" s="45">
        <f aca="true" t="shared" si="84" ref="BD42:BD59">IF(C42="",0,1)</f>
        <v>0</v>
      </c>
      <c r="BE42" s="60">
        <f aca="true" t="shared" si="85" ref="BE42:BE59">10-(COUNTIF(AG42:AP42,0))</f>
        <v>0</v>
      </c>
      <c r="BF42" s="60"/>
    </row>
    <row r="43" spans="2:58" s="8" customFormat="1" ht="12.75">
      <c r="B43" s="14"/>
      <c r="C43" s="15"/>
      <c r="D43" s="14"/>
      <c r="E43" s="33"/>
      <c r="F43" s="58">
        <f>IF(E43="",0,LOOKUP(E43,Bodování!$A$2:$A$101,Bodování!$B$2:$B$101))</f>
        <v>0</v>
      </c>
      <c r="G43" s="36"/>
      <c r="H43" s="59">
        <f>IF(G43="",0,LOOKUP(G43,Bodování!$A$2:$A$101,Bodování!$B$2:$B$101))</f>
        <v>0</v>
      </c>
      <c r="I43" s="33"/>
      <c r="J43" s="58">
        <f>IF(I43="",0,LOOKUP(I43,Bodování!$A$2:$A$101,Bodování!$B$2:$B$101))</f>
        <v>0</v>
      </c>
      <c r="K43" s="36"/>
      <c r="L43" s="59">
        <f>IF(K43="",0,LOOKUP(K43,Bodování!$A$2:$A$101,Bodování!$B$2:$B$101))</f>
        <v>0</v>
      </c>
      <c r="M43" s="33"/>
      <c r="N43" s="58">
        <f>IF(M43="",0,LOOKUP(M43,Bodování!$A$2:$A$101,Bodování!$B$2:$B$101))</f>
        <v>0</v>
      </c>
      <c r="O43" s="36"/>
      <c r="P43" s="59">
        <f>IF(O43="",0,LOOKUP(O43,Bodování!$A$2:$A$101,Bodování!$B$2:$B$101))</f>
        <v>0</v>
      </c>
      <c r="Q43" s="33"/>
      <c r="R43" s="58">
        <f>IF(Q43="",0,LOOKUP(Q43,Bodování!$A$2:$A$101,Bodování!$B$2:$B$101))</f>
        <v>0</v>
      </c>
      <c r="S43" s="36"/>
      <c r="T43" s="59">
        <f>IF(S43="",0,LOOKUP(S43,Bodování!$A$2:$A$101,Bodování!$B$2:$B$101))</f>
        <v>0</v>
      </c>
      <c r="U43" s="33"/>
      <c r="V43" s="58">
        <f>IF(U43="",0,LOOKUP(U43,Bodování!$A$2:$A$101,Bodování!$B$2:$B$101))</f>
        <v>0</v>
      </c>
      <c r="W43" s="36"/>
      <c r="X43" s="59">
        <f>IF(W43="",0,LOOKUP(W43,Bodování!$A$2:$A$101,Bodování!$B$2:$B$101))</f>
        <v>0</v>
      </c>
      <c r="Y43" s="51">
        <f t="shared" si="29"/>
        <v>0</v>
      </c>
      <c r="Z43" s="51">
        <f>IF(Y43=0,0,LOOKUP(Y43,Bodování!$A$2:$A$101,Bodování!$B$2:$B$101))</f>
        <v>0</v>
      </c>
      <c r="AA43" s="51">
        <f t="shared" si="58"/>
        <v>0</v>
      </c>
      <c r="AB43" s="51">
        <f>IF(AA43=0,0,LOOKUP(AA43,Bodování!$A$2:$A$101,Bodování!$B$2:$B$101))</f>
        <v>0</v>
      </c>
      <c r="AC43" s="52">
        <f t="shared" si="59"/>
      </c>
      <c r="AD43" s="53">
        <f t="shared" si="60"/>
      </c>
      <c r="AE43" s="37"/>
      <c r="AF43" s="18"/>
      <c r="AG43" s="50">
        <f t="shared" si="61"/>
        <v>0</v>
      </c>
      <c r="AH43" s="50">
        <f t="shared" si="62"/>
        <v>0</v>
      </c>
      <c r="AI43" s="50">
        <f t="shared" si="63"/>
        <v>0</v>
      </c>
      <c r="AJ43" s="50">
        <f t="shared" si="64"/>
        <v>0</v>
      </c>
      <c r="AK43" s="50">
        <f t="shared" si="65"/>
        <v>0</v>
      </c>
      <c r="AL43" s="50">
        <f t="shared" si="66"/>
        <v>0</v>
      </c>
      <c r="AM43" s="50">
        <f t="shared" si="67"/>
        <v>0</v>
      </c>
      <c r="AN43" s="50">
        <f t="shared" si="68"/>
        <v>0</v>
      </c>
      <c r="AO43" s="50">
        <f t="shared" si="69"/>
        <v>0</v>
      </c>
      <c r="AP43" s="50">
        <f t="shared" si="70"/>
        <v>0</v>
      </c>
      <c r="AQ43" s="42">
        <f t="shared" si="71"/>
        <v>0</v>
      </c>
      <c r="AR43" s="42">
        <f t="shared" si="72"/>
        <v>10</v>
      </c>
      <c r="AS43" s="50">
        <f t="shared" si="73"/>
        <v>0</v>
      </c>
      <c r="AT43" s="50">
        <f t="shared" si="74"/>
        <v>0</v>
      </c>
      <c r="AU43" s="50">
        <f t="shared" si="75"/>
        <v>0</v>
      </c>
      <c r="AV43" s="50">
        <f t="shared" si="76"/>
        <v>0</v>
      </c>
      <c r="AW43" s="50">
        <f t="shared" si="77"/>
        <v>0</v>
      </c>
      <c r="AX43" s="50">
        <f t="shared" si="78"/>
        <v>0</v>
      </c>
      <c r="AY43" s="50">
        <f t="shared" si="79"/>
        <v>0</v>
      </c>
      <c r="AZ43" s="50">
        <f t="shared" si="80"/>
        <v>0</v>
      </c>
      <c r="BA43" s="50">
        <f t="shared" si="81"/>
        <v>0</v>
      </c>
      <c r="BB43" s="50">
        <f t="shared" si="82"/>
        <v>0</v>
      </c>
      <c r="BC43" s="42">
        <f t="shared" si="83"/>
        <v>0</v>
      </c>
      <c r="BD43" s="45">
        <f t="shared" si="84"/>
        <v>0</v>
      </c>
      <c r="BE43" s="60">
        <f t="shared" si="85"/>
        <v>0</v>
      </c>
      <c r="BF43" s="60"/>
    </row>
    <row r="44" spans="2:58" s="8" customFormat="1" ht="12.75">
      <c r="B44" s="14"/>
      <c r="C44" s="15"/>
      <c r="D44" s="14"/>
      <c r="E44" s="33"/>
      <c r="F44" s="58">
        <f>IF(E44="",0,LOOKUP(E44,Bodování!$A$2:$A$101,Bodování!$B$2:$B$101))</f>
        <v>0</v>
      </c>
      <c r="G44" s="36"/>
      <c r="H44" s="59">
        <f>IF(G44="",0,LOOKUP(G44,Bodování!$A$2:$A$101,Bodování!$B$2:$B$101))</f>
        <v>0</v>
      </c>
      <c r="I44" s="33"/>
      <c r="J44" s="58">
        <f>IF(I44="",0,LOOKUP(I44,Bodování!$A$2:$A$101,Bodování!$B$2:$B$101))</f>
        <v>0</v>
      </c>
      <c r="K44" s="36"/>
      <c r="L44" s="59">
        <f>IF(K44="",0,LOOKUP(K44,Bodování!$A$2:$A$101,Bodování!$B$2:$B$101))</f>
        <v>0</v>
      </c>
      <c r="M44" s="33"/>
      <c r="N44" s="58">
        <f>IF(M44="",0,LOOKUP(M44,Bodování!$A$2:$A$101,Bodování!$B$2:$B$101))</f>
        <v>0</v>
      </c>
      <c r="O44" s="36"/>
      <c r="P44" s="59">
        <f>IF(O44="",0,LOOKUP(O44,Bodování!$A$2:$A$101,Bodování!$B$2:$B$101))</f>
        <v>0</v>
      </c>
      <c r="Q44" s="33"/>
      <c r="R44" s="58">
        <f>IF(Q44="",0,LOOKUP(Q44,Bodování!$A$2:$A$101,Bodování!$B$2:$B$101))</f>
        <v>0</v>
      </c>
      <c r="S44" s="36"/>
      <c r="T44" s="59">
        <f>IF(S44="",0,LOOKUP(S44,Bodování!$A$2:$A$101,Bodování!$B$2:$B$101))</f>
        <v>0</v>
      </c>
      <c r="U44" s="33"/>
      <c r="V44" s="58">
        <f>IF(U44="",0,LOOKUP(U44,Bodování!$A$2:$A$101,Bodování!$B$2:$B$101))</f>
        <v>0</v>
      </c>
      <c r="W44" s="36"/>
      <c r="X44" s="59">
        <f>IF(W44="",0,LOOKUP(W44,Bodování!$A$2:$A$101,Bodování!$B$2:$B$101))</f>
        <v>0</v>
      </c>
      <c r="Y44" s="51">
        <f t="shared" si="29"/>
        <v>0</v>
      </c>
      <c r="Z44" s="51">
        <f>IF(Y44=0,0,LOOKUP(Y44,Bodování!$A$2:$A$101,Bodování!$B$2:$B$101))</f>
        <v>0</v>
      </c>
      <c r="AA44" s="51">
        <f t="shared" si="58"/>
        <v>0</v>
      </c>
      <c r="AB44" s="51">
        <f>IF(AA44=0,0,LOOKUP(AA44,Bodování!$A$2:$A$101,Bodování!$B$2:$B$101))</f>
        <v>0</v>
      </c>
      <c r="AC44" s="52">
        <f t="shared" si="59"/>
      </c>
      <c r="AD44" s="53">
        <f t="shared" si="60"/>
      </c>
      <c r="AE44" s="37"/>
      <c r="AF44" s="18"/>
      <c r="AG44" s="50">
        <f t="shared" si="61"/>
        <v>0</v>
      </c>
      <c r="AH44" s="50">
        <f t="shared" si="62"/>
        <v>0</v>
      </c>
      <c r="AI44" s="50">
        <f t="shared" si="63"/>
        <v>0</v>
      </c>
      <c r="AJ44" s="50">
        <f t="shared" si="64"/>
        <v>0</v>
      </c>
      <c r="AK44" s="50">
        <f t="shared" si="65"/>
        <v>0</v>
      </c>
      <c r="AL44" s="50">
        <f t="shared" si="66"/>
        <v>0</v>
      </c>
      <c r="AM44" s="50">
        <f t="shared" si="67"/>
        <v>0</v>
      </c>
      <c r="AN44" s="50">
        <f t="shared" si="68"/>
        <v>0</v>
      </c>
      <c r="AO44" s="50">
        <f t="shared" si="69"/>
        <v>0</v>
      </c>
      <c r="AP44" s="50">
        <f t="shared" si="70"/>
        <v>0</v>
      </c>
      <c r="AQ44" s="42">
        <f t="shared" si="71"/>
        <v>0</v>
      </c>
      <c r="AR44" s="42">
        <f t="shared" si="72"/>
        <v>10</v>
      </c>
      <c r="AS44" s="50">
        <f t="shared" si="73"/>
        <v>0</v>
      </c>
      <c r="AT44" s="50">
        <f t="shared" si="74"/>
        <v>0</v>
      </c>
      <c r="AU44" s="50">
        <f t="shared" si="75"/>
        <v>0</v>
      </c>
      <c r="AV44" s="50">
        <f t="shared" si="76"/>
        <v>0</v>
      </c>
      <c r="AW44" s="50">
        <f t="shared" si="77"/>
        <v>0</v>
      </c>
      <c r="AX44" s="50">
        <f t="shared" si="78"/>
        <v>0</v>
      </c>
      <c r="AY44" s="50">
        <f t="shared" si="79"/>
        <v>0</v>
      </c>
      <c r="AZ44" s="50">
        <f t="shared" si="80"/>
        <v>0</v>
      </c>
      <c r="BA44" s="50">
        <f t="shared" si="81"/>
        <v>0</v>
      </c>
      <c r="BB44" s="50">
        <f t="shared" si="82"/>
        <v>0</v>
      </c>
      <c r="BC44" s="42">
        <f t="shared" si="83"/>
        <v>0</v>
      </c>
      <c r="BD44" s="45">
        <f t="shared" si="84"/>
        <v>0</v>
      </c>
      <c r="BE44" s="60">
        <f t="shared" si="85"/>
        <v>0</v>
      </c>
      <c r="BF44" s="60"/>
    </row>
    <row r="45" spans="2:58" s="8" customFormat="1" ht="12.75">
      <c r="B45" s="14"/>
      <c r="C45" s="15"/>
      <c r="D45" s="14"/>
      <c r="E45" s="33"/>
      <c r="F45" s="58">
        <f>IF(E45="",0,LOOKUP(E45,Bodování!$A$2:$A$101,Bodování!$B$2:$B$101))</f>
        <v>0</v>
      </c>
      <c r="G45" s="36"/>
      <c r="H45" s="59">
        <f>IF(G45="",0,LOOKUP(G45,Bodování!$A$2:$A$101,Bodování!$B$2:$B$101))</f>
        <v>0</v>
      </c>
      <c r="I45" s="33"/>
      <c r="J45" s="58">
        <f>IF(I45="",0,LOOKUP(I45,Bodování!$A$2:$A$101,Bodování!$B$2:$B$101))</f>
        <v>0</v>
      </c>
      <c r="K45" s="36"/>
      <c r="L45" s="59">
        <f>IF(K45="",0,LOOKUP(K45,Bodování!$A$2:$A$101,Bodování!$B$2:$B$101))</f>
        <v>0</v>
      </c>
      <c r="M45" s="33"/>
      <c r="N45" s="58">
        <f>IF(M45="",0,LOOKUP(M45,Bodování!$A$2:$A$101,Bodování!$B$2:$B$101))</f>
        <v>0</v>
      </c>
      <c r="O45" s="36"/>
      <c r="P45" s="59">
        <f>IF(O45="",0,LOOKUP(O45,Bodování!$A$2:$A$101,Bodování!$B$2:$B$101))</f>
        <v>0</v>
      </c>
      <c r="Q45" s="33"/>
      <c r="R45" s="58">
        <f>IF(Q45="",0,LOOKUP(Q45,Bodování!$A$2:$A$101,Bodování!$B$2:$B$101))</f>
        <v>0</v>
      </c>
      <c r="S45" s="36"/>
      <c r="T45" s="59">
        <f>IF(S45="",0,LOOKUP(S45,Bodování!$A$2:$A$101,Bodování!$B$2:$B$101))</f>
        <v>0</v>
      </c>
      <c r="U45" s="33"/>
      <c r="V45" s="58">
        <f>IF(U45="",0,LOOKUP(U45,Bodování!$A$2:$A$101,Bodování!$B$2:$B$101))</f>
        <v>0</v>
      </c>
      <c r="W45" s="36"/>
      <c r="X45" s="59">
        <f>IF(W45="",0,LOOKUP(W45,Bodování!$A$2:$A$101,Bodování!$B$2:$B$101))</f>
        <v>0</v>
      </c>
      <c r="Y45" s="51">
        <f t="shared" si="29"/>
        <v>0</v>
      </c>
      <c r="Z45" s="51">
        <f>IF(Y45=0,0,LOOKUP(Y45,Bodování!$A$2:$A$101,Bodování!$B$2:$B$101))</f>
        <v>0</v>
      </c>
      <c r="AA45" s="51">
        <f t="shared" si="58"/>
        <v>0</v>
      </c>
      <c r="AB45" s="51">
        <f>IF(AA45=0,0,LOOKUP(AA45,Bodování!$A$2:$A$101,Bodování!$B$2:$B$101))</f>
        <v>0</v>
      </c>
      <c r="AC45" s="52">
        <f t="shared" si="59"/>
      </c>
      <c r="AD45" s="53">
        <f t="shared" si="60"/>
      </c>
      <c r="AE45" s="37"/>
      <c r="AF45" s="18"/>
      <c r="AG45" s="50">
        <f t="shared" si="61"/>
        <v>0</v>
      </c>
      <c r="AH45" s="50">
        <f t="shared" si="62"/>
        <v>0</v>
      </c>
      <c r="AI45" s="50">
        <f t="shared" si="63"/>
        <v>0</v>
      </c>
      <c r="AJ45" s="50">
        <f t="shared" si="64"/>
        <v>0</v>
      </c>
      <c r="AK45" s="50">
        <f t="shared" si="65"/>
        <v>0</v>
      </c>
      <c r="AL45" s="50">
        <f t="shared" si="66"/>
        <v>0</v>
      </c>
      <c r="AM45" s="50">
        <f t="shared" si="67"/>
        <v>0</v>
      </c>
      <c r="AN45" s="50">
        <f t="shared" si="68"/>
        <v>0</v>
      </c>
      <c r="AO45" s="50">
        <f t="shared" si="69"/>
        <v>0</v>
      </c>
      <c r="AP45" s="50">
        <f t="shared" si="70"/>
        <v>0</v>
      </c>
      <c r="AQ45" s="42">
        <f t="shared" si="71"/>
        <v>0</v>
      </c>
      <c r="AR45" s="42">
        <f t="shared" si="72"/>
        <v>10</v>
      </c>
      <c r="AS45" s="50">
        <f t="shared" si="73"/>
        <v>0</v>
      </c>
      <c r="AT45" s="50">
        <f t="shared" si="74"/>
        <v>0</v>
      </c>
      <c r="AU45" s="50">
        <f t="shared" si="75"/>
        <v>0</v>
      </c>
      <c r="AV45" s="50">
        <f t="shared" si="76"/>
        <v>0</v>
      </c>
      <c r="AW45" s="50">
        <f t="shared" si="77"/>
        <v>0</v>
      </c>
      <c r="AX45" s="50">
        <f t="shared" si="78"/>
        <v>0</v>
      </c>
      <c r="AY45" s="50">
        <f t="shared" si="79"/>
        <v>0</v>
      </c>
      <c r="AZ45" s="50">
        <f t="shared" si="80"/>
        <v>0</v>
      </c>
      <c r="BA45" s="50">
        <f t="shared" si="81"/>
        <v>0</v>
      </c>
      <c r="BB45" s="50">
        <f t="shared" si="82"/>
        <v>0</v>
      </c>
      <c r="BC45" s="42">
        <f t="shared" si="83"/>
        <v>0</v>
      </c>
      <c r="BD45" s="45">
        <f t="shared" si="84"/>
        <v>0</v>
      </c>
      <c r="BE45" s="60">
        <f t="shared" si="85"/>
        <v>0</v>
      </c>
      <c r="BF45" s="60"/>
    </row>
    <row r="46" spans="2:58" s="8" customFormat="1" ht="12.75">
      <c r="B46" s="14"/>
      <c r="C46" s="15"/>
      <c r="D46" s="14"/>
      <c r="E46" s="33"/>
      <c r="F46" s="58">
        <f>IF(E46="",0,LOOKUP(E46,Bodování!$A$2:$A$101,Bodování!$B$2:$B$101))</f>
        <v>0</v>
      </c>
      <c r="G46" s="36"/>
      <c r="H46" s="59">
        <f>IF(G46="",0,LOOKUP(G46,Bodování!$A$2:$A$101,Bodování!$B$2:$B$101))</f>
        <v>0</v>
      </c>
      <c r="I46" s="33"/>
      <c r="J46" s="58">
        <f>IF(I46="",0,LOOKUP(I46,Bodování!$A$2:$A$101,Bodování!$B$2:$B$101))</f>
        <v>0</v>
      </c>
      <c r="K46" s="36"/>
      <c r="L46" s="59">
        <f>IF(K46="",0,LOOKUP(K46,Bodování!$A$2:$A$101,Bodování!$B$2:$B$101))</f>
        <v>0</v>
      </c>
      <c r="M46" s="33"/>
      <c r="N46" s="58">
        <f>IF(M46="",0,LOOKUP(M46,Bodování!$A$2:$A$101,Bodování!$B$2:$B$101))</f>
        <v>0</v>
      </c>
      <c r="O46" s="36"/>
      <c r="P46" s="59">
        <f>IF(O46="",0,LOOKUP(O46,Bodování!$A$2:$A$101,Bodování!$B$2:$B$101))</f>
        <v>0</v>
      </c>
      <c r="Q46" s="33"/>
      <c r="R46" s="58">
        <f>IF(Q46="",0,LOOKUP(Q46,Bodování!$A$2:$A$101,Bodování!$B$2:$B$101))</f>
        <v>0</v>
      </c>
      <c r="S46" s="36"/>
      <c r="T46" s="59">
        <f>IF(S46="",0,LOOKUP(S46,Bodování!$A$2:$A$101,Bodování!$B$2:$B$101))</f>
        <v>0</v>
      </c>
      <c r="U46" s="33"/>
      <c r="V46" s="58">
        <f>IF(U46="",0,LOOKUP(U46,Bodování!$A$2:$A$101,Bodování!$B$2:$B$101))</f>
        <v>0</v>
      </c>
      <c r="W46" s="36"/>
      <c r="X46" s="59">
        <f>IF(W46="",0,LOOKUP(W46,Bodování!$A$2:$A$101,Bodování!$B$2:$B$101))</f>
        <v>0</v>
      </c>
      <c r="Y46" s="51">
        <f t="shared" si="29"/>
        <v>0</v>
      </c>
      <c r="Z46" s="51">
        <f>IF(Y46=0,0,LOOKUP(Y46,Bodování!$A$2:$A$101,Bodování!$B$2:$B$101))</f>
        <v>0</v>
      </c>
      <c r="AA46" s="51">
        <f t="shared" si="58"/>
        <v>0</v>
      </c>
      <c r="AB46" s="51">
        <f>IF(AA46=0,0,LOOKUP(AA46,Bodování!$A$2:$A$101,Bodování!$B$2:$B$101))</f>
        <v>0</v>
      </c>
      <c r="AC46" s="52">
        <f t="shared" si="59"/>
      </c>
      <c r="AD46" s="53">
        <f t="shared" si="60"/>
      </c>
      <c r="AE46" s="37"/>
      <c r="AF46" s="18"/>
      <c r="AG46" s="50">
        <f t="shared" si="61"/>
        <v>0</v>
      </c>
      <c r="AH46" s="50">
        <f t="shared" si="62"/>
        <v>0</v>
      </c>
      <c r="AI46" s="50">
        <f t="shared" si="63"/>
        <v>0</v>
      </c>
      <c r="AJ46" s="50">
        <f t="shared" si="64"/>
        <v>0</v>
      </c>
      <c r="AK46" s="50">
        <f t="shared" si="65"/>
        <v>0</v>
      </c>
      <c r="AL46" s="50">
        <f t="shared" si="66"/>
        <v>0</v>
      </c>
      <c r="AM46" s="50">
        <f t="shared" si="67"/>
        <v>0</v>
      </c>
      <c r="AN46" s="50">
        <f t="shared" si="68"/>
        <v>0</v>
      </c>
      <c r="AO46" s="50">
        <f t="shared" si="69"/>
        <v>0</v>
      </c>
      <c r="AP46" s="50">
        <f t="shared" si="70"/>
        <v>0</v>
      </c>
      <c r="AQ46" s="42">
        <f t="shared" si="71"/>
        <v>0</v>
      </c>
      <c r="AR46" s="42">
        <f t="shared" si="72"/>
        <v>10</v>
      </c>
      <c r="AS46" s="50">
        <f t="shared" si="73"/>
        <v>0</v>
      </c>
      <c r="AT46" s="50">
        <f t="shared" si="74"/>
        <v>0</v>
      </c>
      <c r="AU46" s="50">
        <f t="shared" si="75"/>
        <v>0</v>
      </c>
      <c r="AV46" s="50">
        <f t="shared" si="76"/>
        <v>0</v>
      </c>
      <c r="AW46" s="50">
        <f t="shared" si="77"/>
        <v>0</v>
      </c>
      <c r="AX46" s="50">
        <f t="shared" si="78"/>
        <v>0</v>
      </c>
      <c r="AY46" s="50">
        <f t="shared" si="79"/>
        <v>0</v>
      </c>
      <c r="AZ46" s="50">
        <f t="shared" si="80"/>
        <v>0</v>
      </c>
      <c r="BA46" s="50">
        <f t="shared" si="81"/>
        <v>0</v>
      </c>
      <c r="BB46" s="50">
        <f t="shared" si="82"/>
        <v>0</v>
      </c>
      <c r="BC46" s="42">
        <f t="shared" si="83"/>
        <v>0</v>
      </c>
      <c r="BD46" s="45">
        <f t="shared" si="84"/>
        <v>0</v>
      </c>
      <c r="BE46" s="60">
        <f t="shared" si="85"/>
        <v>0</v>
      </c>
      <c r="BF46" s="60"/>
    </row>
    <row r="47" spans="2:58" s="8" customFormat="1" ht="12.75">
      <c r="B47" s="14"/>
      <c r="C47" s="15"/>
      <c r="D47" s="14"/>
      <c r="E47" s="33"/>
      <c r="F47" s="58">
        <f>IF(E47="",0,LOOKUP(E47,Bodování!$A$2:$A$101,Bodování!$B$2:$B$101))</f>
        <v>0</v>
      </c>
      <c r="G47" s="36"/>
      <c r="H47" s="59">
        <f>IF(G47="",0,LOOKUP(G47,Bodování!$A$2:$A$101,Bodování!$B$2:$B$101))</f>
        <v>0</v>
      </c>
      <c r="I47" s="33"/>
      <c r="J47" s="58">
        <f>IF(I47="",0,LOOKUP(I47,Bodování!$A$2:$A$101,Bodování!$B$2:$B$101))</f>
        <v>0</v>
      </c>
      <c r="K47" s="36"/>
      <c r="L47" s="59">
        <f>IF(K47="",0,LOOKUP(K47,Bodování!$A$2:$A$101,Bodování!$B$2:$B$101))</f>
        <v>0</v>
      </c>
      <c r="M47" s="33"/>
      <c r="N47" s="58">
        <f>IF(M47="",0,LOOKUP(M47,Bodování!$A$2:$A$101,Bodování!$B$2:$B$101))</f>
        <v>0</v>
      </c>
      <c r="O47" s="36"/>
      <c r="P47" s="59">
        <f>IF(O47="",0,LOOKUP(O47,Bodování!$A$2:$A$101,Bodování!$B$2:$B$101))</f>
        <v>0</v>
      </c>
      <c r="Q47" s="33"/>
      <c r="R47" s="58">
        <f>IF(Q47="",0,LOOKUP(Q47,Bodování!$A$2:$A$101,Bodování!$B$2:$B$101))</f>
        <v>0</v>
      </c>
      <c r="S47" s="36"/>
      <c r="T47" s="59">
        <f>IF(S47="",0,LOOKUP(S47,Bodování!$A$2:$A$101,Bodování!$B$2:$B$101))</f>
        <v>0</v>
      </c>
      <c r="U47" s="33"/>
      <c r="V47" s="58">
        <f>IF(U47="",0,LOOKUP(U47,Bodování!$A$2:$A$101,Bodování!$B$2:$B$101))</f>
        <v>0</v>
      </c>
      <c r="W47" s="36"/>
      <c r="X47" s="59">
        <f>IF(W47="",0,LOOKUP(W47,Bodování!$A$2:$A$101,Bodování!$B$2:$B$101))</f>
        <v>0</v>
      </c>
      <c r="Y47" s="51">
        <f t="shared" si="29"/>
        <v>0</v>
      </c>
      <c r="Z47" s="51">
        <f>IF(Y47=0,0,LOOKUP(Y47,Bodování!$A$2:$A$101,Bodování!$B$2:$B$101))</f>
        <v>0</v>
      </c>
      <c r="AA47" s="51">
        <f t="shared" si="58"/>
        <v>0</v>
      </c>
      <c r="AB47" s="51">
        <f>IF(AA47=0,0,LOOKUP(AA47,Bodování!$A$2:$A$101,Bodování!$B$2:$B$101))</f>
        <v>0</v>
      </c>
      <c r="AC47" s="52">
        <f t="shared" si="59"/>
      </c>
      <c r="AD47" s="53">
        <f t="shared" si="60"/>
      </c>
      <c r="AE47" s="37"/>
      <c r="AF47" s="18"/>
      <c r="AG47" s="50">
        <f t="shared" si="61"/>
        <v>0</v>
      </c>
      <c r="AH47" s="50">
        <f t="shared" si="62"/>
        <v>0</v>
      </c>
      <c r="AI47" s="50">
        <f t="shared" si="63"/>
        <v>0</v>
      </c>
      <c r="AJ47" s="50">
        <f t="shared" si="64"/>
        <v>0</v>
      </c>
      <c r="AK47" s="50">
        <f t="shared" si="65"/>
        <v>0</v>
      </c>
      <c r="AL47" s="50">
        <f t="shared" si="66"/>
        <v>0</v>
      </c>
      <c r="AM47" s="50">
        <f t="shared" si="67"/>
        <v>0</v>
      </c>
      <c r="AN47" s="50">
        <f t="shared" si="68"/>
        <v>0</v>
      </c>
      <c r="AO47" s="50">
        <f t="shared" si="69"/>
        <v>0</v>
      </c>
      <c r="AP47" s="50">
        <f t="shared" si="70"/>
        <v>0</v>
      </c>
      <c r="AQ47" s="42">
        <f t="shared" si="71"/>
        <v>0</v>
      </c>
      <c r="AR47" s="42">
        <f t="shared" si="72"/>
        <v>10</v>
      </c>
      <c r="AS47" s="50">
        <f t="shared" si="73"/>
        <v>0</v>
      </c>
      <c r="AT47" s="50">
        <f t="shared" si="74"/>
        <v>0</v>
      </c>
      <c r="AU47" s="50">
        <f t="shared" si="75"/>
        <v>0</v>
      </c>
      <c r="AV47" s="50">
        <f t="shared" si="76"/>
        <v>0</v>
      </c>
      <c r="AW47" s="50">
        <f t="shared" si="77"/>
        <v>0</v>
      </c>
      <c r="AX47" s="50">
        <f t="shared" si="78"/>
        <v>0</v>
      </c>
      <c r="AY47" s="50">
        <f t="shared" si="79"/>
        <v>0</v>
      </c>
      <c r="AZ47" s="50">
        <f t="shared" si="80"/>
        <v>0</v>
      </c>
      <c r="BA47" s="50">
        <f t="shared" si="81"/>
        <v>0</v>
      </c>
      <c r="BB47" s="50">
        <f t="shared" si="82"/>
        <v>0</v>
      </c>
      <c r="BC47" s="42">
        <f t="shared" si="83"/>
        <v>0</v>
      </c>
      <c r="BD47" s="45">
        <f t="shared" si="84"/>
        <v>0</v>
      </c>
      <c r="BE47" s="60">
        <f t="shared" si="85"/>
        <v>0</v>
      </c>
      <c r="BF47" s="60"/>
    </row>
    <row r="48" spans="2:58" s="8" customFormat="1" ht="12.75">
      <c r="B48" s="14"/>
      <c r="C48" s="15"/>
      <c r="D48" s="14"/>
      <c r="E48" s="33"/>
      <c r="F48" s="58">
        <f>IF(E48="",0,LOOKUP(E48,Bodování!$A$2:$A$101,Bodování!$B$2:$B$101))</f>
        <v>0</v>
      </c>
      <c r="G48" s="36"/>
      <c r="H48" s="59">
        <f>IF(G48="",0,LOOKUP(G48,Bodování!$A$2:$A$101,Bodování!$B$2:$B$101))</f>
        <v>0</v>
      </c>
      <c r="I48" s="33"/>
      <c r="J48" s="58">
        <f>IF(I48="",0,LOOKUP(I48,Bodování!$A$2:$A$101,Bodování!$B$2:$B$101))</f>
        <v>0</v>
      </c>
      <c r="K48" s="36"/>
      <c r="L48" s="59">
        <f>IF(K48="",0,LOOKUP(K48,Bodování!$A$2:$A$101,Bodování!$B$2:$B$101))</f>
        <v>0</v>
      </c>
      <c r="M48" s="33"/>
      <c r="N48" s="58">
        <f>IF(M48="",0,LOOKUP(M48,Bodování!$A$2:$A$101,Bodování!$B$2:$B$101))</f>
        <v>0</v>
      </c>
      <c r="O48" s="36"/>
      <c r="P48" s="59">
        <f>IF(O48="",0,LOOKUP(O48,Bodování!$A$2:$A$101,Bodování!$B$2:$B$101))</f>
        <v>0</v>
      </c>
      <c r="Q48" s="33"/>
      <c r="R48" s="58">
        <f>IF(Q48="",0,LOOKUP(Q48,Bodování!$A$2:$A$101,Bodování!$B$2:$B$101))</f>
        <v>0</v>
      </c>
      <c r="S48" s="36"/>
      <c r="T48" s="59">
        <f>IF(S48="",0,LOOKUP(S48,Bodování!$A$2:$A$101,Bodování!$B$2:$B$101))</f>
        <v>0</v>
      </c>
      <c r="U48" s="33"/>
      <c r="V48" s="58">
        <f>IF(U48="",0,LOOKUP(U48,Bodování!$A$2:$A$101,Bodování!$B$2:$B$101))</f>
        <v>0</v>
      </c>
      <c r="W48" s="36"/>
      <c r="X48" s="59">
        <f>IF(W48="",0,LOOKUP(W48,Bodování!$A$2:$A$101,Bodování!$B$2:$B$101))</f>
        <v>0</v>
      </c>
      <c r="Y48" s="51">
        <f t="shared" si="29"/>
        <v>0</v>
      </c>
      <c r="Z48" s="51">
        <f>IF(Y48=0,0,LOOKUP(Y48,Bodování!$A$2:$A$101,Bodování!$B$2:$B$101))</f>
        <v>0</v>
      </c>
      <c r="AA48" s="51">
        <f t="shared" si="58"/>
        <v>0</v>
      </c>
      <c r="AB48" s="51">
        <f>IF(AA48=0,0,LOOKUP(AA48,Bodování!$A$2:$A$101,Bodování!$B$2:$B$101))</f>
        <v>0</v>
      </c>
      <c r="AC48" s="52">
        <f t="shared" si="59"/>
      </c>
      <c r="AD48" s="53">
        <f t="shared" si="60"/>
      </c>
      <c r="AE48" s="37"/>
      <c r="AF48" s="18"/>
      <c r="AG48" s="50">
        <f t="shared" si="61"/>
        <v>0</v>
      </c>
      <c r="AH48" s="50">
        <f t="shared" si="62"/>
        <v>0</v>
      </c>
      <c r="AI48" s="50">
        <f t="shared" si="63"/>
        <v>0</v>
      </c>
      <c r="AJ48" s="50">
        <f t="shared" si="64"/>
        <v>0</v>
      </c>
      <c r="AK48" s="50">
        <f t="shared" si="65"/>
        <v>0</v>
      </c>
      <c r="AL48" s="50">
        <f t="shared" si="66"/>
        <v>0</v>
      </c>
      <c r="AM48" s="50">
        <f t="shared" si="67"/>
        <v>0</v>
      </c>
      <c r="AN48" s="50">
        <f t="shared" si="68"/>
        <v>0</v>
      </c>
      <c r="AO48" s="50">
        <f t="shared" si="69"/>
        <v>0</v>
      </c>
      <c r="AP48" s="50">
        <f t="shared" si="70"/>
        <v>0</v>
      </c>
      <c r="AQ48" s="42">
        <f t="shared" si="71"/>
        <v>0</v>
      </c>
      <c r="AR48" s="42">
        <f t="shared" si="72"/>
        <v>10</v>
      </c>
      <c r="AS48" s="50">
        <f t="shared" si="73"/>
        <v>0</v>
      </c>
      <c r="AT48" s="50">
        <f t="shared" si="74"/>
        <v>0</v>
      </c>
      <c r="AU48" s="50">
        <f t="shared" si="75"/>
        <v>0</v>
      </c>
      <c r="AV48" s="50">
        <f t="shared" si="76"/>
        <v>0</v>
      </c>
      <c r="AW48" s="50">
        <f t="shared" si="77"/>
        <v>0</v>
      </c>
      <c r="AX48" s="50">
        <f t="shared" si="78"/>
        <v>0</v>
      </c>
      <c r="AY48" s="50">
        <f t="shared" si="79"/>
        <v>0</v>
      </c>
      <c r="AZ48" s="50">
        <f t="shared" si="80"/>
        <v>0</v>
      </c>
      <c r="BA48" s="50">
        <f t="shared" si="81"/>
        <v>0</v>
      </c>
      <c r="BB48" s="50">
        <f t="shared" si="82"/>
        <v>0</v>
      </c>
      <c r="BC48" s="42">
        <f t="shared" si="83"/>
        <v>0</v>
      </c>
      <c r="BD48" s="45">
        <f t="shared" si="84"/>
        <v>0</v>
      </c>
      <c r="BE48" s="60">
        <f t="shared" si="85"/>
        <v>0</v>
      </c>
      <c r="BF48" s="60"/>
    </row>
    <row r="49" spans="2:58" s="8" customFormat="1" ht="12.75">
      <c r="B49" s="14"/>
      <c r="C49" s="15"/>
      <c r="D49" s="14"/>
      <c r="E49" s="33"/>
      <c r="F49" s="58">
        <f>IF(E49="",0,LOOKUP(E49,Bodování!$A$2:$A$101,Bodování!$B$2:$B$101))</f>
        <v>0</v>
      </c>
      <c r="G49" s="36"/>
      <c r="H49" s="59">
        <f>IF(G49="",0,LOOKUP(G49,Bodování!$A$2:$A$101,Bodování!$B$2:$B$101))</f>
        <v>0</v>
      </c>
      <c r="I49" s="33"/>
      <c r="J49" s="58">
        <f>IF(I49="",0,LOOKUP(I49,Bodování!$A$2:$A$101,Bodování!$B$2:$B$101))</f>
        <v>0</v>
      </c>
      <c r="K49" s="36"/>
      <c r="L49" s="59">
        <f>IF(K49="",0,LOOKUP(K49,Bodování!$A$2:$A$101,Bodování!$B$2:$B$101))</f>
        <v>0</v>
      </c>
      <c r="M49" s="33"/>
      <c r="N49" s="58">
        <f>IF(M49="",0,LOOKUP(M49,Bodování!$A$2:$A$101,Bodování!$B$2:$B$101))</f>
        <v>0</v>
      </c>
      <c r="O49" s="36"/>
      <c r="P49" s="59">
        <f>IF(O49="",0,LOOKUP(O49,Bodování!$A$2:$A$101,Bodování!$B$2:$B$101))</f>
        <v>0</v>
      </c>
      <c r="Q49" s="33"/>
      <c r="R49" s="58">
        <f>IF(Q49="",0,LOOKUP(Q49,Bodování!$A$2:$A$101,Bodování!$B$2:$B$101))</f>
        <v>0</v>
      </c>
      <c r="S49" s="36"/>
      <c r="T49" s="59">
        <f>IF(S49="",0,LOOKUP(S49,Bodování!$A$2:$A$101,Bodování!$B$2:$B$101))</f>
        <v>0</v>
      </c>
      <c r="U49" s="33"/>
      <c r="V49" s="58">
        <f>IF(U49="",0,LOOKUP(U49,Bodování!$A$2:$A$101,Bodování!$B$2:$B$101))</f>
        <v>0</v>
      </c>
      <c r="W49" s="36"/>
      <c r="X49" s="59">
        <f>IF(W49="",0,LOOKUP(W49,Bodování!$A$2:$A$101,Bodování!$B$2:$B$101))</f>
        <v>0</v>
      </c>
      <c r="Y49" s="51">
        <f t="shared" si="29"/>
        <v>0</v>
      </c>
      <c r="Z49" s="51">
        <f>IF(Y49=0,0,LOOKUP(Y49,Bodování!$A$2:$A$101,Bodování!$B$2:$B$101))</f>
        <v>0</v>
      </c>
      <c r="AA49" s="51">
        <f t="shared" si="58"/>
        <v>0</v>
      </c>
      <c r="AB49" s="51">
        <f>IF(AA49=0,0,LOOKUP(AA49,Bodování!$A$2:$A$101,Bodování!$B$2:$B$101))</f>
        <v>0</v>
      </c>
      <c r="AC49" s="52">
        <f t="shared" si="59"/>
      </c>
      <c r="AD49" s="53">
        <f t="shared" si="60"/>
      </c>
      <c r="AE49" s="37"/>
      <c r="AF49" s="18"/>
      <c r="AG49" s="50">
        <f t="shared" si="61"/>
        <v>0</v>
      </c>
      <c r="AH49" s="50">
        <f t="shared" si="62"/>
        <v>0</v>
      </c>
      <c r="AI49" s="50">
        <f t="shared" si="63"/>
        <v>0</v>
      </c>
      <c r="AJ49" s="50">
        <f t="shared" si="64"/>
        <v>0</v>
      </c>
      <c r="AK49" s="50">
        <f t="shared" si="65"/>
        <v>0</v>
      </c>
      <c r="AL49" s="50">
        <f t="shared" si="66"/>
        <v>0</v>
      </c>
      <c r="AM49" s="50">
        <f t="shared" si="67"/>
        <v>0</v>
      </c>
      <c r="AN49" s="50">
        <f t="shared" si="68"/>
        <v>0</v>
      </c>
      <c r="AO49" s="50">
        <f t="shared" si="69"/>
        <v>0</v>
      </c>
      <c r="AP49" s="50">
        <f t="shared" si="70"/>
        <v>0</v>
      </c>
      <c r="AQ49" s="42">
        <f t="shared" si="71"/>
        <v>0</v>
      </c>
      <c r="AR49" s="42">
        <f t="shared" si="72"/>
        <v>10</v>
      </c>
      <c r="AS49" s="50">
        <f t="shared" si="73"/>
        <v>0</v>
      </c>
      <c r="AT49" s="50">
        <f t="shared" si="74"/>
        <v>0</v>
      </c>
      <c r="AU49" s="50">
        <f t="shared" si="75"/>
        <v>0</v>
      </c>
      <c r="AV49" s="50">
        <f t="shared" si="76"/>
        <v>0</v>
      </c>
      <c r="AW49" s="50">
        <f t="shared" si="77"/>
        <v>0</v>
      </c>
      <c r="AX49" s="50">
        <f t="shared" si="78"/>
        <v>0</v>
      </c>
      <c r="AY49" s="50">
        <f t="shared" si="79"/>
        <v>0</v>
      </c>
      <c r="AZ49" s="50">
        <f t="shared" si="80"/>
        <v>0</v>
      </c>
      <c r="BA49" s="50">
        <f t="shared" si="81"/>
        <v>0</v>
      </c>
      <c r="BB49" s="50">
        <f t="shared" si="82"/>
        <v>0</v>
      </c>
      <c r="BC49" s="42">
        <f t="shared" si="83"/>
        <v>0</v>
      </c>
      <c r="BD49" s="45">
        <f t="shared" si="84"/>
        <v>0</v>
      </c>
      <c r="BE49" s="60">
        <f t="shared" si="85"/>
        <v>0</v>
      </c>
      <c r="BF49" s="60"/>
    </row>
    <row r="50" spans="2:58" s="8" customFormat="1" ht="12.75">
      <c r="B50" s="14"/>
      <c r="C50" s="15"/>
      <c r="D50" s="14"/>
      <c r="E50" s="33"/>
      <c r="F50" s="58">
        <f>IF(E50="",0,LOOKUP(E50,Bodování!$A$2:$A$101,Bodování!$B$2:$B$101))</f>
        <v>0</v>
      </c>
      <c r="G50" s="36"/>
      <c r="H50" s="59">
        <f>IF(G50="",0,LOOKUP(G50,Bodování!$A$2:$A$101,Bodování!$B$2:$B$101))</f>
        <v>0</v>
      </c>
      <c r="I50" s="33"/>
      <c r="J50" s="58">
        <f>IF(I50="",0,LOOKUP(I50,Bodování!$A$2:$A$101,Bodování!$B$2:$B$101))</f>
        <v>0</v>
      </c>
      <c r="K50" s="36"/>
      <c r="L50" s="59">
        <f>IF(K50="",0,LOOKUP(K50,Bodování!$A$2:$A$101,Bodování!$B$2:$B$101))</f>
        <v>0</v>
      </c>
      <c r="M50" s="33"/>
      <c r="N50" s="58">
        <f>IF(M50="",0,LOOKUP(M50,Bodování!$A$2:$A$101,Bodování!$B$2:$B$101))</f>
        <v>0</v>
      </c>
      <c r="O50" s="36"/>
      <c r="P50" s="59">
        <f>IF(O50="",0,LOOKUP(O50,Bodování!$A$2:$A$101,Bodování!$B$2:$B$101))</f>
        <v>0</v>
      </c>
      <c r="Q50" s="33"/>
      <c r="R50" s="58">
        <f>IF(Q50="",0,LOOKUP(Q50,Bodování!$A$2:$A$101,Bodování!$B$2:$B$101))</f>
        <v>0</v>
      </c>
      <c r="S50" s="36"/>
      <c r="T50" s="59">
        <f>IF(S50="",0,LOOKUP(S50,Bodování!$A$2:$A$101,Bodování!$B$2:$B$101))</f>
        <v>0</v>
      </c>
      <c r="U50" s="33"/>
      <c r="V50" s="58">
        <f>IF(U50="",0,LOOKUP(U50,Bodování!$A$2:$A$101,Bodování!$B$2:$B$101))</f>
        <v>0</v>
      </c>
      <c r="W50" s="36"/>
      <c r="X50" s="59">
        <f>IF(W50="",0,LOOKUP(W50,Bodování!$A$2:$A$101,Bodování!$B$2:$B$101))</f>
        <v>0</v>
      </c>
      <c r="Y50" s="51">
        <f t="shared" si="29"/>
        <v>0</v>
      </c>
      <c r="Z50" s="51">
        <f>IF(Y50=0,0,LOOKUP(Y50,Bodování!$A$2:$A$101,Bodování!$B$2:$B$101))</f>
        <v>0</v>
      </c>
      <c r="AA50" s="51">
        <f t="shared" si="58"/>
        <v>0</v>
      </c>
      <c r="AB50" s="51">
        <f>IF(AA50=0,0,LOOKUP(AA50,Bodování!$A$2:$A$101,Bodování!$B$2:$B$101))</f>
        <v>0</v>
      </c>
      <c r="AC50" s="52">
        <f t="shared" si="59"/>
      </c>
      <c r="AD50" s="53">
        <f t="shared" si="60"/>
      </c>
      <c r="AE50" s="37"/>
      <c r="AF50" s="18"/>
      <c r="AG50" s="50">
        <f t="shared" si="61"/>
        <v>0</v>
      </c>
      <c r="AH50" s="50">
        <f t="shared" si="62"/>
        <v>0</v>
      </c>
      <c r="AI50" s="50">
        <f t="shared" si="63"/>
        <v>0</v>
      </c>
      <c r="AJ50" s="50">
        <f t="shared" si="64"/>
        <v>0</v>
      </c>
      <c r="AK50" s="50">
        <f t="shared" si="65"/>
        <v>0</v>
      </c>
      <c r="AL50" s="50">
        <f t="shared" si="66"/>
        <v>0</v>
      </c>
      <c r="AM50" s="50">
        <f t="shared" si="67"/>
        <v>0</v>
      </c>
      <c r="AN50" s="50">
        <f t="shared" si="68"/>
        <v>0</v>
      </c>
      <c r="AO50" s="50">
        <f t="shared" si="69"/>
        <v>0</v>
      </c>
      <c r="AP50" s="50">
        <f t="shared" si="70"/>
        <v>0</v>
      </c>
      <c r="AQ50" s="42">
        <f t="shared" si="71"/>
        <v>0</v>
      </c>
      <c r="AR50" s="42">
        <f t="shared" si="72"/>
        <v>10</v>
      </c>
      <c r="AS50" s="50">
        <f t="shared" si="73"/>
        <v>0</v>
      </c>
      <c r="AT50" s="50">
        <f t="shared" si="74"/>
        <v>0</v>
      </c>
      <c r="AU50" s="50">
        <f t="shared" si="75"/>
        <v>0</v>
      </c>
      <c r="AV50" s="50">
        <f t="shared" si="76"/>
        <v>0</v>
      </c>
      <c r="AW50" s="50">
        <f t="shared" si="77"/>
        <v>0</v>
      </c>
      <c r="AX50" s="50">
        <f t="shared" si="78"/>
        <v>0</v>
      </c>
      <c r="AY50" s="50">
        <f t="shared" si="79"/>
        <v>0</v>
      </c>
      <c r="AZ50" s="50">
        <f t="shared" si="80"/>
        <v>0</v>
      </c>
      <c r="BA50" s="50">
        <f t="shared" si="81"/>
        <v>0</v>
      </c>
      <c r="BB50" s="50">
        <f t="shared" si="82"/>
        <v>0</v>
      </c>
      <c r="BC50" s="42">
        <f t="shared" si="83"/>
        <v>0</v>
      </c>
      <c r="BD50" s="45">
        <f t="shared" si="84"/>
        <v>0</v>
      </c>
      <c r="BE50" s="60">
        <f t="shared" si="85"/>
        <v>0</v>
      </c>
      <c r="BF50" s="60"/>
    </row>
    <row r="51" spans="2:58" s="8" customFormat="1" ht="12.75">
      <c r="B51" s="14"/>
      <c r="C51" s="15"/>
      <c r="D51" s="14"/>
      <c r="E51" s="33"/>
      <c r="F51" s="58">
        <f>IF(E51="",0,LOOKUP(E51,Bodování!$A$2:$A$101,Bodování!$B$2:$B$101))</f>
        <v>0</v>
      </c>
      <c r="G51" s="36"/>
      <c r="H51" s="59">
        <f>IF(G51="",0,LOOKUP(G51,Bodování!$A$2:$A$101,Bodování!$B$2:$B$101))</f>
        <v>0</v>
      </c>
      <c r="I51" s="33"/>
      <c r="J51" s="58">
        <f>IF(I51="",0,LOOKUP(I51,Bodování!$A$2:$A$101,Bodování!$B$2:$B$101))</f>
        <v>0</v>
      </c>
      <c r="K51" s="36"/>
      <c r="L51" s="59">
        <f>IF(K51="",0,LOOKUP(K51,Bodování!$A$2:$A$101,Bodování!$B$2:$B$101))</f>
        <v>0</v>
      </c>
      <c r="M51" s="33"/>
      <c r="N51" s="58">
        <f>IF(M51="",0,LOOKUP(M51,Bodování!$A$2:$A$101,Bodování!$B$2:$B$101))</f>
        <v>0</v>
      </c>
      <c r="O51" s="36"/>
      <c r="P51" s="59">
        <f>IF(O51="",0,LOOKUP(O51,Bodování!$A$2:$A$101,Bodování!$B$2:$B$101))</f>
        <v>0</v>
      </c>
      <c r="Q51" s="33"/>
      <c r="R51" s="58">
        <f>IF(Q51="",0,LOOKUP(Q51,Bodování!$A$2:$A$101,Bodování!$B$2:$B$101))</f>
        <v>0</v>
      </c>
      <c r="S51" s="36"/>
      <c r="T51" s="59">
        <f>IF(S51="",0,LOOKUP(S51,Bodování!$A$2:$A$101,Bodování!$B$2:$B$101))</f>
        <v>0</v>
      </c>
      <c r="U51" s="33"/>
      <c r="V51" s="58">
        <f>IF(U51="",0,LOOKUP(U51,Bodování!$A$2:$A$101,Bodování!$B$2:$B$101))</f>
        <v>0</v>
      </c>
      <c r="W51" s="36"/>
      <c r="X51" s="59">
        <f>IF(W51="",0,LOOKUP(W51,Bodování!$A$2:$A$101,Bodování!$B$2:$B$101))</f>
        <v>0</v>
      </c>
      <c r="Y51" s="51">
        <f t="shared" si="29"/>
        <v>0</v>
      </c>
      <c r="Z51" s="51">
        <f>IF(Y51=0,0,LOOKUP(Y51,Bodování!$A$2:$A$101,Bodování!$B$2:$B$101))</f>
        <v>0</v>
      </c>
      <c r="AA51" s="51">
        <f t="shared" si="58"/>
        <v>0</v>
      </c>
      <c r="AB51" s="51">
        <f>IF(AA51=0,0,LOOKUP(AA51,Bodování!$A$2:$A$101,Bodování!$B$2:$B$101))</f>
        <v>0</v>
      </c>
      <c r="AC51" s="52">
        <f t="shared" si="59"/>
      </c>
      <c r="AD51" s="53">
        <f t="shared" si="60"/>
      </c>
      <c r="AE51" s="37"/>
      <c r="AF51" s="18"/>
      <c r="AG51" s="50">
        <f t="shared" si="61"/>
        <v>0</v>
      </c>
      <c r="AH51" s="50">
        <f t="shared" si="62"/>
        <v>0</v>
      </c>
      <c r="AI51" s="50">
        <f t="shared" si="63"/>
        <v>0</v>
      </c>
      <c r="AJ51" s="50">
        <f t="shared" si="64"/>
        <v>0</v>
      </c>
      <c r="AK51" s="50">
        <f t="shared" si="65"/>
        <v>0</v>
      </c>
      <c r="AL51" s="50">
        <f t="shared" si="66"/>
        <v>0</v>
      </c>
      <c r="AM51" s="50">
        <f t="shared" si="67"/>
        <v>0</v>
      </c>
      <c r="AN51" s="50">
        <f t="shared" si="68"/>
        <v>0</v>
      </c>
      <c r="AO51" s="50">
        <f t="shared" si="69"/>
        <v>0</v>
      </c>
      <c r="AP51" s="50">
        <f t="shared" si="70"/>
        <v>0</v>
      </c>
      <c r="AQ51" s="42">
        <f t="shared" si="71"/>
        <v>0</v>
      </c>
      <c r="AR51" s="42">
        <f t="shared" si="72"/>
        <v>10</v>
      </c>
      <c r="AS51" s="50">
        <f t="shared" si="73"/>
        <v>0</v>
      </c>
      <c r="AT51" s="50">
        <f t="shared" si="74"/>
        <v>0</v>
      </c>
      <c r="AU51" s="50">
        <f t="shared" si="75"/>
        <v>0</v>
      </c>
      <c r="AV51" s="50">
        <f t="shared" si="76"/>
        <v>0</v>
      </c>
      <c r="AW51" s="50">
        <f t="shared" si="77"/>
        <v>0</v>
      </c>
      <c r="AX51" s="50">
        <f t="shared" si="78"/>
        <v>0</v>
      </c>
      <c r="AY51" s="50">
        <f t="shared" si="79"/>
        <v>0</v>
      </c>
      <c r="AZ51" s="50">
        <f t="shared" si="80"/>
        <v>0</v>
      </c>
      <c r="BA51" s="50">
        <f t="shared" si="81"/>
        <v>0</v>
      </c>
      <c r="BB51" s="50">
        <f t="shared" si="82"/>
        <v>0</v>
      </c>
      <c r="BC51" s="42">
        <f t="shared" si="83"/>
        <v>0</v>
      </c>
      <c r="BD51" s="45">
        <f t="shared" si="84"/>
        <v>0</v>
      </c>
      <c r="BE51" s="60">
        <f t="shared" si="85"/>
        <v>0</v>
      </c>
      <c r="BF51" s="60"/>
    </row>
    <row r="52" spans="2:58" s="8" customFormat="1" ht="12.75">
      <c r="B52" s="14"/>
      <c r="C52" s="15"/>
      <c r="D52" s="14"/>
      <c r="E52" s="33"/>
      <c r="F52" s="58">
        <f>IF(E52="",0,LOOKUP(E52,Bodování!$A$2:$A$101,Bodování!$B$2:$B$101))</f>
        <v>0</v>
      </c>
      <c r="G52" s="36"/>
      <c r="H52" s="59">
        <f>IF(G52="",0,LOOKUP(G52,Bodování!$A$2:$A$101,Bodování!$B$2:$B$101))</f>
        <v>0</v>
      </c>
      <c r="I52" s="33"/>
      <c r="J52" s="58">
        <f>IF(I52="",0,LOOKUP(I52,Bodování!$A$2:$A$101,Bodování!$B$2:$B$101))</f>
        <v>0</v>
      </c>
      <c r="K52" s="36"/>
      <c r="L52" s="59">
        <f>IF(K52="",0,LOOKUP(K52,Bodování!$A$2:$A$101,Bodování!$B$2:$B$101))</f>
        <v>0</v>
      </c>
      <c r="M52" s="33"/>
      <c r="N52" s="58">
        <f>IF(M52="",0,LOOKUP(M52,Bodování!$A$2:$A$101,Bodování!$B$2:$B$101))</f>
        <v>0</v>
      </c>
      <c r="O52" s="36"/>
      <c r="P52" s="59">
        <f>IF(O52="",0,LOOKUP(O52,Bodování!$A$2:$A$101,Bodování!$B$2:$B$101))</f>
        <v>0</v>
      </c>
      <c r="Q52" s="33"/>
      <c r="R52" s="58">
        <f>IF(Q52="",0,LOOKUP(Q52,Bodování!$A$2:$A$101,Bodování!$B$2:$B$101))</f>
        <v>0</v>
      </c>
      <c r="S52" s="36"/>
      <c r="T52" s="59">
        <f>IF(S52="",0,LOOKUP(S52,Bodování!$A$2:$A$101,Bodování!$B$2:$B$101))</f>
        <v>0</v>
      </c>
      <c r="U52" s="33"/>
      <c r="V52" s="58">
        <f>IF(U52="",0,LOOKUP(U52,Bodování!$A$2:$A$101,Bodování!$B$2:$B$101))</f>
        <v>0</v>
      </c>
      <c r="W52" s="36"/>
      <c r="X52" s="59">
        <f>IF(W52="",0,LOOKUP(W52,Bodování!$A$2:$A$101,Bodování!$B$2:$B$101))</f>
        <v>0</v>
      </c>
      <c r="Y52" s="51">
        <f t="shared" si="29"/>
        <v>0</v>
      </c>
      <c r="Z52" s="51">
        <f>IF(Y52=0,0,LOOKUP(Y52,Bodování!$A$2:$A$101,Bodování!$B$2:$B$101))</f>
        <v>0</v>
      </c>
      <c r="AA52" s="51">
        <f t="shared" si="58"/>
        <v>0</v>
      </c>
      <c r="AB52" s="51">
        <f>IF(AA52=0,0,LOOKUP(AA52,Bodování!$A$2:$A$101,Bodování!$B$2:$B$101))</f>
        <v>0</v>
      </c>
      <c r="AC52" s="52">
        <f t="shared" si="59"/>
      </c>
      <c r="AD52" s="53">
        <f t="shared" si="60"/>
      </c>
      <c r="AE52" s="37"/>
      <c r="AF52" s="18"/>
      <c r="AG52" s="50">
        <f t="shared" si="61"/>
        <v>0</v>
      </c>
      <c r="AH52" s="50">
        <f t="shared" si="62"/>
        <v>0</v>
      </c>
      <c r="AI52" s="50">
        <f t="shared" si="63"/>
        <v>0</v>
      </c>
      <c r="AJ52" s="50">
        <f t="shared" si="64"/>
        <v>0</v>
      </c>
      <c r="AK52" s="50">
        <f t="shared" si="65"/>
        <v>0</v>
      </c>
      <c r="AL52" s="50">
        <f t="shared" si="66"/>
        <v>0</v>
      </c>
      <c r="AM52" s="50">
        <f t="shared" si="67"/>
        <v>0</v>
      </c>
      <c r="AN52" s="50">
        <f t="shared" si="68"/>
        <v>0</v>
      </c>
      <c r="AO52" s="50">
        <f t="shared" si="69"/>
        <v>0</v>
      </c>
      <c r="AP52" s="50">
        <f t="shared" si="70"/>
        <v>0</v>
      </c>
      <c r="AQ52" s="42">
        <f t="shared" si="71"/>
        <v>0</v>
      </c>
      <c r="AR52" s="42">
        <f t="shared" si="72"/>
        <v>10</v>
      </c>
      <c r="AS52" s="50">
        <f t="shared" si="73"/>
        <v>0</v>
      </c>
      <c r="AT52" s="50">
        <f t="shared" si="74"/>
        <v>0</v>
      </c>
      <c r="AU52" s="50">
        <f t="shared" si="75"/>
        <v>0</v>
      </c>
      <c r="AV52" s="50">
        <f t="shared" si="76"/>
        <v>0</v>
      </c>
      <c r="AW52" s="50">
        <f t="shared" si="77"/>
        <v>0</v>
      </c>
      <c r="AX52" s="50">
        <f t="shared" si="78"/>
        <v>0</v>
      </c>
      <c r="AY52" s="50">
        <f t="shared" si="79"/>
        <v>0</v>
      </c>
      <c r="AZ52" s="50">
        <f t="shared" si="80"/>
        <v>0</v>
      </c>
      <c r="BA52" s="50">
        <f t="shared" si="81"/>
        <v>0</v>
      </c>
      <c r="BB52" s="50">
        <f t="shared" si="82"/>
        <v>0</v>
      </c>
      <c r="BC52" s="42">
        <f t="shared" si="83"/>
        <v>0</v>
      </c>
      <c r="BD52" s="45">
        <f t="shared" si="84"/>
        <v>0</v>
      </c>
      <c r="BE52" s="60">
        <f t="shared" si="85"/>
        <v>0</v>
      </c>
      <c r="BF52" s="60"/>
    </row>
    <row r="53" spans="2:58" s="8" customFormat="1" ht="12.75">
      <c r="B53" s="14"/>
      <c r="C53" s="15"/>
      <c r="D53" s="14"/>
      <c r="E53" s="33"/>
      <c r="F53" s="58">
        <f>IF(E53="",0,LOOKUP(E53,Bodování!$A$2:$A$101,Bodování!$B$2:$B$101))</f>
        <v>0</v>
      </c>
      <c r="G53" s="36"/>
      <c r="H53" s="59">
        <f>IF(G53="",0,LOOKUP(G53,Bodování!$A$2:$A$101,Bodování!$B$2:$B$101))</f>
        <v>0</v>
      </c>
      <c r="I53" s="33"/>
      <c r="J53" s="58">
        <f>IF(I53="",0,LOOKUP(I53,Bodování!$A$2:$A$101,Bodování!$B$2:$B$101))</f>
        <v>0</v>
      </c>
      <c r="K53" s="36"/>
      <c r="L53" s="59">
        <f>IF(K53="",0,LOOKUP(K53,Bodování!$A$2:$A$101,Bodování!$B$2:$B$101))</f>
        <v>0</v>
      </c>
      <c r="M53" s="33"/>
      <c r="N53" s="58">
        <f>IF(M53="",0,LOOKUP(M53,Bodování!$A$2:$A$101,Bodování!$B$2:$B$101))</f>
        <v>0</v>
      </c>
      <c r="O53" s="36"/>
      <c r="P53" s="59">
        <f>IF(O53="",0,LOOKUP(O53,Bodování!$A$2:$A$101,Bodování!$B$2:$B$101))</f>
        <v>0</v>
      </c>
      <c r="Q53" s="33"/>
      <c r="R53" s="58">
        <f>IF(Q53="",0,LOOKUP(Q53,Bodování!$A$2:$A$101,Bodování!$B$2:$B$101))</f>
        <v>0</v>
      </c>
      <c r="S53" s="36"/>
      <c r="T53" s="59">
        <f>IF(S53="",0,LOOKUP(S53,Bodování!$A$2:$A$101,Bodování!$B$2:$B$101))</f>
        <v>0</v>
      </c>
      <c r="U53" s="33"/>
      <c r="V53" s="58">
        <f>IF(U53="",0,LOOKUP(U53,Bodování!$A$2:$A$101,Bodování!$B$2:$B$101))</f>
        <v>0</v>
      </c>
      <c r="W53" s="36"/>
      <c r="X53" s="59">
        <f>IF(W53="",0,LOOKUP(W53,Bodování!$A$2:$A$101,Bodování!$B$2:$B$101))</f>
        <v>0</v>
      </c>
      <c r="Y53" s="51">
        <f t="shared" si="29"/>
        <v>0</v>
      </c>
      <c r="Z53" s="51">
        <f>IF(Y53=0,0,LOOKUP(Y53,Bodování!$A$2:$A$101,Bodování!$B$2:$B$101))</f>
        <v>0</v>
      </c>
      <c r="AA53" s="51">
        <f t="shared" si="58"/>
        <v>0</v>
      </c>
      <c r="AB53" s="51">
        <f>IF(AA53=0,0,LOOKUP(AA53,Bodování!$A$2:$A$101,Bodování!$B$2:$B$101))</f>
        <v>0</v>
      </c>
      <c r="AC53" s="52">
        <f t="shared" si="59"/>
      </c>
      <c r="AD53" s="53">
        <f t="shared" si="60"/>
      </c>
      <c r="AE53" s="37"/>
      <c r="AF53" s="18"/>
      <c r="AG53" s="50">
        <f t="shared" si="61"/>
        <v>0</v>
      </c>
      <c r="AH53" s="50">
        <f t="shared" si="62"/>
        <v>0</v>
      </c>
      <c r="AI53" s="50">
        <f t="shared" si="63"/>
        <v>0</v>
      </c>
      <c r="AJ53" s="50">
        <f t="shared" si="64"/>
        <v>0</v>
      </c>
      <c r="AK53" s="50">
        <f t="shared" si="65"/>
        <v>0</v>
      </c>
      <c r="AL53" s="50">
        <f t="shared" si="66"/>
        <v>0</v>
      </c>
      <c r="AM53" s="50">
        <f t="shared" si="67"/>
        <v>0</v>
      </c>
      <c r="AN53" s="50">
        <f t="shared" si="68"/>
        <v>0</v>
      </c>
      <c r="AO53" s="50">
        <f t="shared" si="69"/>
        <v>0</v>
      </c>
      <c r="AP53" s="50">
        <f t="shared" si="70"/>
        <v>0</v>
      </c>
      <c r="AQ53" s="42">
        <f t="shared" si="71"/>
        <v>0</v>
      </c>
      <c r="AR53" s="42">
        <f t="shared" si="72"/>
        <v>10</v>
      </c>
      <c r="AS53" s="50">
        <f t="shared" si="73"/>
        <v>0</v>
      </c>
      <c r="AT53" s="50">
        <f t="shared" si="74"/>
        <v>0</v>
      </c>
      <c r="AU53" s="50">
        <f t="shared" si="75"/>
        <v>0</v>
      </c>
      <c r="AV53" s="50">
        <f t="shared" si="76"/>
        <v>0</v>
      </c>
      <c r="AW53" s="50">
        <f t="shared" si="77"/>
        <v>0</v>
      </c>
      <c r="AX53" s="50">
        <f t="shared" si="78"/>
        <v>0</v>
      </c>
      <c r="AY53" s="50">
        <f t="shared" si="79"/>
        <v>0</v>
      </c>
      <c r="AZ53" s="50">
        <f t="shared" si="80"/>
        <v>0</v>
      </c>
      <c r="BA53" s="50">
        <f t="shared" si="81"/>
        <v>0</v>
      </c>
      <c r="BB53" s="50">
        <f t="shared" si="82"/>
        <v>0</v>
      </c>
      <c r="BC53" s="42">
        <f t="shared" si="83"/>
        <v>0</v>
      </c>
      <c r="BD53" s="45">
        <f t="shared" si="84"/>
        <v>0</v>
      </c>
      <c r="BE53" s="60">
        <f t="shared" si="85"/>
        <v>0</v>
      </c>
      <c r="BF53" s="60"/>
    </row>
    <row r="54" spans="2:58" s="8" customFormat="1" ht="12.75">
      <c r="B54" s="14"/>
      <c r="C54" s="15"/>
      <c r="D54" s="14"/>
      <c r="E54" s="33"/>
      <c r="F54" s="58">
        <f>IF(E54="",0,LOOKUP(E54,Bodování!$A$2:$A$101,Bodování!$B$2:$B$101))</f>
        <v>0</v>
      </c>
      <c r="G54" s="36"/>
      <c r="H54" s="59">
        <f>IF(G54="",0,LOOKUP(G54,Bodování!$A$2:$A$101,Bodování!$B$2:$B$101))</f>
        <v>0</v>
      </c>
      <c r="I54" s="33"/>
      <c r="J54" s="58">
        <f>IF(I54="",0,LOOKUP(I54,Bodování!$A$2:$A$101,Bodování!$B$2:$B$101))</f>
        <v>0</v>
      </c>
      <c r="K54" s="36"/>
      <c r="L54" s="59">
        <f>IF(K54="",0,LOOKUP(K54,Bodování!$A$2:$A$101,Bodování!$B$2:$B$101))</f>
        <v>0</v>
      </c>
      <c r="M54" s="33"/>
      <c r="N54" s="58">
        <f>IF(M54="",0,LOOKUP(M54,Bodování!$A$2:$A$101,Bodování!$B$2:$B$101))</f>
        <v>0</v>
      </c>
      <c r="O54" s="36"/>
      <c r="P54" s="59">
        <f>IF(O54="",0,LOOKUP(O54,Bodování!$A$2:$A$101,Bodování!$B$2:$B$101))</f>
        <v>0</v>
      </c>
      <c r="Q54" s="33"/>
      <c r="R54" s="58">
        <f>IF(Q54="",0,LOOKUP(Q54,Bodování!$A$2:$A$101,Bodování!$B$2:$B$101))</f>
        <v>0</v>
      </c>
      <c r="S54" s="36"/>
      <c r="T54" s="59">
        <f>IF(S54="",0,LOOKUP(S54,Bodování!$A$2:$A$101,Bodování!$B$2:$B$101))</f>
        <v>0</v>
      </c>
      <c r="U54" s="33"/>
      <c r="V54" s="58">
        <f>IF(U54="",0,LOOKUP(U54,Bodování!$A$2:$A$101,Bodování!$B$2:$B$101))</f>
        <v>0</v>
      </c>
      <c r="W54" s="36"/>
      <c r="X54" s="59">
        <f>IF(W54="",0,LOOKUP(W54,Bodování!$A$2:$A$101,Bodování!$B$2:$B$101))</f>
        <v>0</v>
      </c>
      <c r="Y54" s="51">
        <f t="shared" si="29"/>
        <v>0</v>
      </c>
      <c r="Z54" s="51">
        <f>IF(Y54=0,0,LOOKUP(Y54,Bodování!$A$2:$A$101,Bodování!$B$2:$B$101))</f>
        <v>0</v>
      </c>
      <c r="AA54" s="51">
        <f t="shared" si="58"/>
        <v>0</v>
      </c>
      <c r="AB54" s="51">
        <f>IF(AA54=0,0,LOOKUP(AA54,Bodování!$A$2:$A$101,Bodování!$B$2:$B$101))</f>
        <v>0</v>
      </c>
      <c r="AC54" s="52">
        <f t="shared" si="59"/>
      </c>
      <c r="AD54" s="53">
        <f t="shared" si="60"/>
      </c>
      <c r="AE54" s="37"/>
      <c r="AF54" s="18"/>
      <c r="AG54" s="50">
        <f t="shared" si="61"/>
        <v>0</v>
      </c>
      <c r="AH54" s="50">
        <f t="shared" si="62"/>
        <v>0</v>
      </c>
      <c r="AI54" s="50">
        <f t="shared" si="63"/>
        <v>0</v>
      </c>
      <c r="AJ54" s="50">
        <f t="shared" si="64"/>
        <v>0</v>
      </c>
      <c r="AK54" s="50">
        <f t="shared" si="65"/>
        <v>0</v>
      </c>
      <c r="AL54" s="50">
        <f t="shared" si="66"/>
        <v>0</v>
      </c>
      <c r="AM54" s="50">
        <f t="shared" si="67"/>
        <v>0</v>
      </c>
      <c r="AN54" s="50">
        <f t="shared" si="68"/>
        <v>0</v>
      </c>
      <c r="AO54" s="50">
        <f t="shared" si="69"/>
        <v>0</v>
      </c>
      <c r="AP54" s="50">
        <f t="shared" si="70"/>
        <v>0</v>
      </c>
      <c r="AQ54" s="42">
        <f t="shared" si="71"/>
        <v>0</v>
      </c>
      <c r="AR54" s="42">
        <f t="shared" si="72"/>
        <v>10</v>
      </c>
      <c r="AS54" s="50">
        <f t="shared" si="73"/>
        <v>0</v>
      </c>
      <c r="AT54" s="50">
        <f t="shared" si="74"/>
        <v>0</v>
      </c>
      <c r="AU54" s="50">
        <f t="shared" si="75"/>
        <v>0</v>
      </c>
      <c r="AV54" s="50">
        <f t="shared" si="76"/>
        <v>0</v>
      </c>
      <c r="AW54" s="50">
        <f t="shared" si="77"/>
        <v>0</v>
      </c>
      <c r="AX54" s="50">
        <f t="shared" si="78"/>
        <v>0</v>
      </c>
      <c r="AY54" s="50">
        <f t="shared" si="79"/>
        <v>0</v>
      </c>
      <c r="AZ54" s="50">
        <f t="shared" si="80"/>
        <v>0</v>
      </c>
      <c r="BA54" s="50">
        <f t="shared" si="81"/>
        <v>0</v>
      </c>
      <c r="BB54" s="50">
        <f t="shared" si="82"/>
        <v>0</v>
      </c>
      <c r="BC54" s="42">
        <f t="shared" si="83"/>
        <v>0</v>
      </c>
      <c r="BD54" s="45">
        <f t="shared" si="84"/>
        <v>0</v>
      </c>
      <c r="BE54" s="60">
        <f t="shared" si="85"/>
        <v>0</v>
      </c>
      <c r="BF54" s="60"/>
    </row>
    <row r="55" spans="2:58" s="8" customFormat="1" ht="12.75">
      <c r="B55" s="14"/>
      <c r="C55" s="15"/>
      <c r="D55" s="14"/>
      <c r="E55" s="33"/>
      <c r="F55" s="58">
        <f>IF(E55="",0,LOOKUP(E55,Bodování!$A$2:$A$101,Bodování!$B$2:$B$101))</f>
        <v>0</v>
      </c>
      <c r="G55" s="36"/>
      <c r="H55" s="59">
        <f>IF(G55="",0,LOOKUP(G55,Bodování!$A$2:$A$101,Bodování!$B$2:$B$101))</f>
        <v>0</v>
      </c>
      <c r="I55" s="33"/>
      <c r="J55" s="58">
        <f>IF(I55="",0,LOOKUP(I55,Bodování!$A$2:$A$101,Bodování!$B$2:$B$101))</f>
        <v>0</v>
      </c>
      <c r="K55" s="36"/>
      <c r="L55" s="59">
        <f>IF(K55="",0,LOOKUP(K55,Bodování!$A$2:$A$101,Bodování!$B$2:$B$101))</f>
        <v>0</v>
      </c>
      <c r="M55" s="33"/>
      <c r="N55" s="58">
        <f>IF(M55="",0,LOOKUP(M55,Bodování!$A$2:$A$101,Bodování!$B$2:$B$101))</f>
        <v>0</v>
      </c>
      <c r="O55" s="36"/>
      <c r="P55" s="59">
        <f>IF(O55="",0,LOOKUP(O55,Bodování!$A$2:$A$101,Bodování!$B$2:$B$101))</f>
        <v>0</v>
      </c>
      <c r="Q55" s="33"/>
      <c r="R55" s="58">
        <f>IF(Q55="",0,LOOKUP(Q55,Bodování!$A$2:$A$101,Bodování!$B$2:$B$101))</f>
        <v>0</v>
      </c>
      <c r="S55" s="36"/>
      <c r="T55" s="59">
        <f>IF(S55="",0,LOOKUP(S55,Bodování!$A$2:$A$101,Bodování!$B$2:$B$101))</f>
        <v>0</v>
      </c>
      <c r="U55" s="33"/>
      <c r="V55" s="58">
        <f>IF(U55="",0,LOOKUP(U55,Bodování!$A$2:$A$101,Bodování!$B$2:$B$101))</f>
        <v>0</v>
      </c>
      <c r="W55" s="36"/>
      <c r="X55" s="59">
        <f>IF(W55="",0,LOOKUP(W55,Bodování!$A$2:$A$101,Bodování!$B$2:$B$101))</f>
        <v>0</v>
      </c>
      <c r="Y55" s="51">
        <f t="shared" si="29"/>
        <v>0</v>
      </c>
      <c r="Z55" s="51">
        <f>IF(Y55=0,0,LOOKUP(Y55,Bodování!$A$2:$A$101,Bodování!$B$2:$B$101))</f>
        <v>0</v>
      </c>
      <c r="AA55" s="51">
        <f t="shared" si="58"/>
        <v>0</v>
      </c>
      <c r="AB55" s="51">
        <f>IF(AA55=0,0,LOOKUP(AA55,Bodování!$A$2:$A$101,Bodování!$B$2:$B$101))</f>
        <v>0</v>
      </c>
      <c r="AC55" s="52">
        <f t="shared" si="59"/>
      </c>
      <c r="AD55" s="53">
        <f t="shared" si="60"/>
      </c>
      <c r="AE55" s="37"/>
      <c r="AF55" s="18"/>
      <c r="AG55" s="50">
        <f t="shared" si="61"/>
        <v>0</v>
      </c>
      <c r="AH55" s="50">
        <f t="shared" si="62"/>
        <v>0</v>
      </c>
      <c r="AI55" s="50">
        <f t="shared" si="63"/>
        <v>0</v>
      </c>
      <c r="AJ55" s="50">
        <f t="shared" si="64"/>
        <v>0</v>
      </c>
      <c r="AK55" s="50">
        <f t="shared" si="65"/>
        <v>0</v>
      </c>
      <c r="AL55" s="50">
        <f t="shared" si="66"/>
        <v>0</v>
      </c>
      <c r="AM55" s="50">
        <f t="shared" si="67"/>
        <v>0</v>
      </c>
      <c r="AN55" s="50">
        <f t="shared" si="68"/>
        <v>0</v>
      </c>
      <c r="AO55" s="50">
        <f t="shared" si="69"/>
        <v>0</v>
      </c>
      <c r="AP55" s="50">
        <f t="shared" si="70"/>
        <v>0</v>
      </c>
      <c r="AQ55" s="42">
        <f t="shared" si="71"/>
        <v>0</v>
      </c>
      <c r="AR55" s="42">
        <f t="shared" si="72"/>
        <v>10</v>
      </c>
      <c r="AS55" s="50">
        <f t="shared" si="73"/>
        <v>0</v>
      </c>
      <c r="AT55" s="50">
        <f t="shared" si="74"/>
        <v>0</v>
      </c>
      <c r="AU55" s="50">
        <f t="shared" si="75"/>
        <v>0</v>
      </c>
      <c r="AV55" s="50">
        <f t="shared" si="76"/>
        <v>0</v>
      </c>
      <c r="AW55" s="50">
        <f t="shared" si="77"/>
        <v>0</v>
      </c>
      <c r="AX55" s="50">
        <f t="shared" si="78"/>
        <v>0</v>
      </c>
      <c r="AY55" s="50">
        <f t="shared" si="79"/>
        <v>0</v>
      </c>
      <c r="AZ55" s="50">
        <f t="shared" si="80"/>
        <v>0</v>
      </c>
      <c r="BA55" s="50">
        <f t="shared" si="81"/>
        <v>0</v>
      </c>
      <c r="BB55" s="50">
        <f t="shared" si="82"/>
        <v>0</v>
      </c>
      <c r="BC55" s="42">
        <f t="shared" si="83"/>
        <v>0</v>
      </c>
      <c r="BD55" s="45">
        <f t="shared" si="84"/>
        <v>0</v>
      </c>
      <c r="BE55" s="60">
        <f t="shared" si="85"/>
        <v>0</v>
      </c>
      <c r="BF55" s="60"/>
    </row>
    <row r="56" spans="2:58" s="8" customFormat="1" ht="12.75">
      <c r="B56" s="14"/>
      <c r="C56" s="15"/>
      <c r="D56" s="14"/>
      <c r="E56" s="33"/>
      <c r="F56" s="58">
        <f>IF(E56="",0,LOOKUP(E56,Bodování!$A$2:$A$101,Bodování!$B$2:$B$101))</f>
        <v>0</v>
      </c>
      <c r="G56" s="36"/>
      <c r="H56" s="59">
        <f>IF(G56="",0,LOOKUP(G56,Bodování!$A$2:$A$101,Bodování!$B$2:$B$101))</f>
        <v>0</v>
      </c>
      <c r="I56" s="33"/>
      <c r="J56" s="58">
        <f>IF(I56="",0,LOOKUP(I56,Bodování!$A$2:$A$101,Bodování!$B$2:$B$101))</f>
        <v>0</v>
      </c>
      <c r="K56" s="36"/>
      <c r="L56" s="59">
        <f>IF(K56="",0,LOOKUP(K56,Bodování!$A$2:$A$101,Bodování!$B$2:$B$101))</f>
        <v>0</v>
      </c>
      <c r="M56" s="33"/>
      <c r="N56" s="58">
        <f>IF(M56="",0,LOOKUP(M56,Bodování!$A$2:$A$101,Bodování!$B$2:$B$101))</f>
        <v>0</v>
      </c>
      <c r="O56" s="36"/>
      <c r="P56" s="59">
        <f>IF(O56="",0,LOOKUP(O56,Bodování!$A$2:$A$101,Bodování!$B$2:$B$101))</f>
        <v>0</v>
      </c>
      <c r="Q56" s="33"/>
      <c r="R56" s="58">
        <f>IF(Q56="",0,LOOKUP(Q56,Bodování!$A$2:$A$101,Bodování!$B$2:$B$101))</f>
        <v>0</v>
      </c>
      <c r="S56" s="36"/>
      <c r="T56" s="59">
        <f>IF(S56="",0,LOOKUP(S56,Bodování!$A$2:$A$101,Bodování!$B$2:$B$101))</f>
        <v>0</v>
      </c>
      <c r="U56" s="33"/>
      <c r="V56" s="58">
        <f>IF(U56="",0,LOOKUP(U56,Bodování!$A$2:$A$101,Bodování!$B$2:$B$101))</f>
        <v>0</v>
      </c>
      <c r="W56" s="36"/>
      <c r="X56" s="59">
        <f>IF(W56="",0,LOOKUP(W56,Bodování!$A$2:$A$101,Bodování!$B$2:$B$101))</f>
        <v>0</v>
      </c>
      <c r="Y56" s="51">
        <f t="shared" si="29"/>
        <v>0</v>
      </c>
      <c r="Z56" s="51">
        <f>IF(Y56=0,0,LOOKUP(Y56,Bodování!$A$2:$A$101,Bodování!$B$2:$B$101))</f>
        <v>0</v>
      </c>
      <c r="AA56" s="51">
        <f t="shared" si="58"/>
        <v>0</v>
      </c>
      <c r="AB56" s="51">
        <f>IF(AA56=0,0,LOOKUP(AA56,Bodování!$A$2:$A$101,Bodování!$B$2:$B$101))</f>
        <v>0</v>
      </c>
      <c r="AC56" s="52">
        <f t="shared" si="59"/>
      </c>
      <c r="AD56" s="53">
        <f t="shared" si="60"/>
      </c>
      <c r="AE56" s="37"/>
      <c r="AF56" s="18"/>
      <c r="AG56" s="50">
        <f t="shared" si="61"/>
        <v>0</v>
      </c>
      <c r="AH56" s="50">
        <f t="shared" si="62"/>
        <v>0</v>
      </c>
      <c r="AI56" s="50">
        <f t="shared" si="63"/>
        <v>0</v>
      </c>
      <c r="AJ56" s="50">
        <f t="shared" si="64"/>
        <v>0</v>
      </c>
      <c r="AK56" s="50">
        <f t="shared" si="65"/>
        <v>0</v>
      </c>
      <c r="AL56" s="50">
        <f t="shared" si="66"/>
        <v>0</v>
      </c>
      <c r="AM56" s="50">
        <f t="shared" si="67"/>
        <v>0</v>
      </c>
      <c r="AN56" s="50">
        <f t="shared" si="68"/>
        <v>0</v>
      </c>
      <c r="AO56" s="50">
        <f t="shared" si="69"/>
        <v>0</v>
      </c>
      <c r="AP56" s="50">
        <f t="shared" si="70"/>
        <v>0</v>
      </c>
      <c r="AQ56" s="42">
        <f t="shared" si="71"/>
        <v>0</v>
      </c>
      <c r="AR56" s="42">
        <f t="shared" si="72"/>
        <v>10</v>
      </c>
      <c r="AS56" s="50">
        <f t="shared" si="73"/>
        <v>0</v>
      </c>
      <c r="AT56" s="50">
        <f t="shared" si="74"/>
        <v>0</v>
      </c>
      <c r="AU56" s="50">
        <f t="shared" si="75"/>
        <v>0</v>
      </c>
      <c r="AV56" s="50">
        <f t="shared" si="76"/>
        <v>0</v>
      </c>
      <c r="AW56" s="50">
        <f t="shared" si="77"/>
        <v>0</v>
      </c>
      <c r="AX56" s="50">
        <f t="shared" si="78"/>
        <v>0</v>
      </c>
      <c r="AY56" s="50">
        <f t="shared" si="79"/>
        <v>0</v>
      </c>
      <c r="AZ56" s="50">
        <f t="shared" si="80"/>
        <v>0</v>
      </c>
      <c r="BA56" s="50">
        <f t="shared" si="81"/>
        <v>0</v>
      </c>
      <c r="BB56" s="50">
        <f t="shared" si="82"/>
        <v>0</v>
      </c>
      <c r="BC56" s="42">
        <f t="shared" si="83"/>
        <v>0</v>
      </c>
      <c r="BD56" s="45">
        <f t="shared" si="84"/>
        <v>0</v>
      </c>
      <c r="BE56" s="60">
        <f t="shared" si="85"/>
        <v>0</v>
      </c>
      <c r="BF56" s="60"/>
    </row>
    <row r="57" spans="2:58" s="8" customFormat="1" ht="12.75">
      <c r="B57" s="14"/>
      <c r="C57" s="15"/>
      <c r="D57" s="14"/>
      <c r="E57" s="33"/>
      <c r="F57" s="58">
        <f>IF(E57="",0,LOOKUP(E57,Bodování!$A$2:$A$101,Bodování!$B$2:$B$101))</f>
        <v>0</v>
      </c>
      <c r="G57" s="36"/>
      <c r="H57" s="59">
        <f>IF(G57="",0,LOOKUP(G57,Bodování!$A$2:$A$101,Bodování!$B$2:$B$101))</f>
        <v>0</v>
      </c>
      <c r="I57" s="33"/>
      <c r="J57" s="58">
        <f>IF(I57="",0,LOOKUP(I57,Bodování!$A$2:$A$101,Bodování!$B$2:$B$101))</f>
        <v>0</v>
      </c>
      <c r="K57" s="36"/>
      <c r="L57" s="59">
        <f>IF(K57="",0,LOOKUP(K57,Bodování!$A$2:$A$101,Bodování!$B$2:$B$101))</f>
        <v>0</v>
      </c>
      <c r="M57" s="33"/>
      <c r="N57" s="58">
        <f>IF(M57="",0,LOOKUP(M57,Bodování!$A$2:$A$101,Bodování!$B$2:$B$101))</f>
        <v>0</v>
      </c>
      <c r="O57" s="36"/>
      <c r="P57" s="59">
        <f>IF(O57="",0,LOOKUP(O57,Bodování!$A$2:$A$101,Bodování!$B$2:$B$101))</f>
        <v>0</v>
      </c>
      <c r="Q57" s="33"/>
      <c r="R57" s="58">
        <f>IF(Q57="",0,LOOKUP(Q57,Bodování!$A$2:$A$101,Bodování!$B$2:$B$101))</f>
        <v>0</v>
      </c>
      <c r="S57" s="36"/>
      <c r="T57" s="59">
        <f>IF(S57="",0,LOOKUP(S57,Bodování!$A$2:$A$101,Bodování!$B$2:$B$101))</f>
        <v>0</v>
      </c>
      <c r="U57" s="33"/>
      <c r="V57" s="58">
        <f>IF(U57="",0,LOOKUP(U57,Bodování!$A$2:$A$101,Bodování!$B$2:$B$101))</f>
        <v>0</v>
      </c>
      <c r="W57" s="36"/>
      <c r="X57" s="59">
        <f>IF(W57="",0,LOOKUP(W57,Bodování!$A$2:$A$101,Bodování!$B$2:$B$101))</f>
        <v>0</v>
      </c>
      <c r="Y57" s="51">
        <f t="shared" si="29"/>
        <v>0</v>
      </c>
      <c r="Z57" s="51">
        <f>IF(Y57=0,0,LOOKUP(Y57,Bodování!$A$2:$A$101,Bodování!$B$2:$B$101))</f>
        <v>0</v>
      </c>
      <c r="AA57" s="51">
        <f t="shared" si="58"/>
        <v>0</v>
      </c>
      <c r="AB57" s="51">
        <f>IF(AA57=0,0,LOOKUP(AA57,Bodování!$A$2:$A$101,Bodování!$B$2:$B$101))</f>
        <v>0</v>
      </c>
      <c r="AC57" s="52">
        <f t="shared" si="59"/>
      </c>
      <c r="AD57" s="53">
        <f t="shared" si="60"/>
      </c>
      <c r="AE57" s="37"/>
      <c r="AF57" s="18"/>
      <c r="AG57" s="50">
        <f t="shared" si="61"/>
        <v>0</v>
      </c>
      <c r="AH57" s="50">
        <f t="shared" si="62"/>
        <v>0</v>
      </c>
      <c r="AI57" s="50">
        <f t="shared" si="63"/>
        <v>0</v>
      </c>
      <c r="AJ57" s="50">
        <f t="shared" si="64"/>
        <v>0</v>
      </c>
      <c r="AK57" s="50">
        <f t="shared" si="65"/>
        <v>0</v>
      </c>
      <c r="AL57" s="50">
        <f t="shared" si="66"/>
        <v>0</v>
      </c>
      <c r="AM57" s="50">
        <f t="shared" si="67"/>
        <v>0</v>
      </c>
      <c r="AN57" s="50">
        <f t="shared" si="68"/>
        <v>0</v>
      </c>
      <c r="AO57" s="50">
        <f t="shared" si="69"/>
        <v>0</v>
      </c>
      <c r="AP57" s="50">
        <f t="shared" si="70"/>
        <v>0</v>
      </c>
      <c r="AQ57" s="42">
        <f t="shared" si="71"/>
        <v>0</v>
      </c>
      <c r="AR57" s="42">
        <f t="shared" si="72"/>
        <v>10</v>
      </c>
      <c r="AS57" s="50">
        <f t="shared" si="73"/>
        <v>0</v>
      </c>
      <c r="AT57" s="50">
        <f t="shared" si="74"/>
        <v>0</v>
      </c>
      <c r="AU57" s="50">
        <f t="shared" si="75"/>
        <v>0</v>
      </c>
      <c r="AV57" s="50">
        <f t="shared" si="76"/>
        <v>0</v>
      </c>
      <c r="AW57" s="50">
        <f t="shared" si="77"/>
        <v>0</v>
      </c>
      <c r="AX57" s="50">
        <f t="shared" si="78"/>
        <v>0</v>
      </c>
      <c r="AY57" s="50">
        <f t="shared" si="79"/>
        <v>0</v>
      </c>
      <c r="AZ57" s="50">
        <f t="shared" si="80"/>
        <v>0</v>
      </c>
      <c r="BA57" s="50">
        <f t="shared" si="81"/>
        <v>0</v>
      </c>
      <c r="BB57" s="50">
        <f t="shared" si="82"/>
        <v>0</v>
      </c>
      <c r="BC57" s="42">
        <f t="shared" si="83"/>
        <v>0</v>
      </c>
      <c r="BD57" s="45">
        <f t="shared" si="84"/>
        <v>0</v>
      </c>
      <c r="BE57" s="60">
        <f t="shared" si="85"/>
        <v>0</v>
      </c>
      <c r="BF57" s="60"/>
    </row>
    <row r="58" spans="2:58" s="8" customFormat="1" ht="12.75">
      <c r="B58" s="14"/>
      <c r="C58" s="15"/>
      <c r="D58" s="14"/>
      <c r="E58" s="33"/>
      <c r="F58" s="58">
        <f>IF(E58="",0,LOOKUP(E58,Bodování!$A$2:$A$101,Bodování!$B$2:$B$101))</f>
        <v>0</v>
      </c>
      <c r="G58" s="36"/>
      <c r="H58" s="59">
        <f>IF(G58="",0,LOOKUP(G58,Bodování!$A$2:$A$101,Bodování!$B$2:$B$101))</f>
        <v>0</v>
      </c>
      <c r="I58" s="33"/>
      <c r="J58" s="58">
        <f>IF(I58="",0,LOOKUP(I58,Bodování!$A$2:$A$101,Bodování!$B$2:$B$101))</f>
        <v>0</v>
      </c>
      <c r="K58" s="36"/>
      <c r="L58" s="59">
        <f>IF(K58="",0,LOOKUP(K58,Bodování!$A$2:$A$101,Bodování!$B$2:$B$101))</f>
        <v>0</v>
      </c>
      <c r="M58" s="33"/>
      <c r="N58" s="58">
        <f>IF(M58="",0,LOOKUP(M58,Bodování!$A$2:$A$101,Bodování!$B$2:$B$101))</f>
        <v>0</v>
      </c>
      <c r="O58" s="36"/>
      <c r="P58" s="59">
        <f>IF(O58="",0,LOOKUP(O58,Bodování!$A$2:$A$101,Bodování!$B$2:$B$101))</f>
        <v>0</v>
      </c>
      <c r="Q58" s="33"/>
      <c r="R58" s="58">
        <f>IF(Q58="",0,LOOKUP(Q58,Bodování!$A$2:$A$101,Bodování!$B$2:$B$101))</f>
        <v>0</v>
      </c>
      <c r="S58" s="36"/>
      <c r="T58" s="59">
        <f>IF(S58="",0,LOOKUP(S58,Bodování!$A$2:$A$101,Bodování!$B$2:$B$101))</f>
        <v>0</v>
      </c>
      <c r="U58" s="33"/>
      <c r="V58" s="58">
        <f>IF(U58="",0,LOOKUP(U58,Bodování!$A$2:$A$101,Bodování!$B$2:$B$101))</f>
        <v>0</v>
      </c>
      <c r="W58" s="36"/>
      <c r="X58" s="59">
        <f>IF(W58="",0,LOOKUP(W58,Bodování!$A$2:$A$101,Bodování!$B$2:$B$101))</f>
        <v>0</v>
      </c>
      <c r="Y58" s="51">
        <f t="shared" si="29"/>
        <v>0</v>
      </c>
      <c r="Z58" s="51">
        <f>IF(Y58=0,0,LOOKUP(Y58,Bodování!$A$2:$A$101,Bodování!$B$2:$B$101))</f>
        <v>0</v>
      </c>
      <c r="AA58" s="51">
        <f t="shared" si="58"/>
        <v>0</v>
      </c>
      <c r="AB58" s="51">
        <f>IF(AA58=0,0,LOOKUP(AA58,Bodování!$A$2:$A$101,Bodování!$B$2:$B$101))</f>
        <v>0</v>
      </c>
      <c r="AC58" s="52">
        <f t="shared" si="59"/>
      </c>
      <c r="AD58" s="53">
        <f t="shared" si="60"/>
      </c>
      <c r="AE58" s="37"/>
      <c r="AF58" s="18"/>
      <c r="AG58" s="50">
        <f t="shared" si="61"/>
        <v>0</v>
      </c>
      <c r="AH58" s="50">
        <f t="shared" si="62"/>
        <v>0</v>
      </c>
      <c r="AI58" s="50">
        <f t="shared" si="63"/>
        <v>0</v>
      </c>
      <c r="AJ58" s="50">
        <f t="shared" si="64"/>
        <v>0</v>
      </c>
      <c r="AK58" s="50">
        <f t="shared" si="65"/>
        <v>0</v>
      </c>
      <c r="AL58" s="50">
        <f t="shared" si="66"/>
        <v>0</v>
      </c>
      <c r="AM58" s="50">
        <f t="shared" si="67"/>
        <v>0</v>
      </c>
      <c r="AN58" s="50">
        <f t="shared" si="68"/>
        <v>0</v>
      </c>
      <c r="AO58" s="50">
        <f t="shared" si="69"/>
        <v>0</v>
      </c>
      <c r="AP58" s="50">
        <f t="shared" si="70"/>
        <v>0</v>
      </c>
      <c r="AQ58" s="42">
        <f t="shared" si="71"/>
        <v>0</v>
      </c>
      <c r="AR58" s="42">
        <f t="shared" si="72"/>
        <v>10</v>
      </c>
      <c r="AS58" s="50">
        <f t="shared" si="73"/>
        <v>0</v>
      </c>
      <c r="AT58" s="50">
        <f t="shared" si="74"/>
        <v>0</v>
      </c>
      <c r="AU58" s="50">
        <f t="shared" si="75"/>
        <v>0</v>
      </c>
      <c r="AV58" s="50">
        <f t="shared" si="76"/>
        <v>0</v>
      </c>
      <c r="AW58" s="50">
        <f t="shared" si="77"/>
        <v>0</v>
      </c>
      <c r="AX58" s="50">
        <f t="shared" si="78"/>
        <v>0</v>
      </c>
      <c r="AY58" s="50">
        <f t="shared" si="79"/>
        <v>0</v>
      </c>
      <c r="AZ58" s="50">
        <f t="shared" si="80"/>
        <v>0</v>
      </c>
      <c r="BA58" s="50">
        <f t="shared" si="81"/>
        <v>0</v>
      </c>
      <c r="BB58" s="50">
        <f t="shared" si="82"/>
        <v>0</v>
      </c>
      <c r="BC58" s="42">
        <f t="shared" si="83"/>
        <v>0</v>
      </c>
      <c r="BD58" s="45">
        <f t="shared" si="84"/>
        <v>0</v>
      </c>
      <c r="BE58" s="60">
        <f t="shared" si="85"/>
        <v>0</v>
      </c>
      <c r="BF58" s="60"/>
    </row>
    <row r="59" spans="2:58" s="8" customFormat="1" ht="12.75">
      <c r="B59" s="14"/>
      <c r="C59" s="15"/>
      <c r="D59" s="14"/>
      <c r="E59" s="33"/>
      <c r="F59" s="58">
        <f>IF(E59="",0,LOOKUP(E59,Bodování!$A$2:$A$101,Bodování!$B$2:$B$101))</f>
        <v>0</v>
      </c>
      <c r="G59" s="36"/>
      <c r="H59" s="59">
        <f>IF(G59="",0,LOOKUP(G59,Bodování!$A$2:$A$101,Bodování!$B$2:$B$101))</f>
        <v>0</v>
      </c>
      <c r="I59" s="33"/>
      <c r="J59" s="58">
        <f>IF(I59="",0,LOOKUP(I59,Bodování!$A$2:$A$101,Bodování!$B$2:$B$101))</f>
        <v>0</v>
      </c>
      <c r="K59" s="36"/>
      <c r="L59" s="59">
        <f>IF(K59="",0,LOOKUP(K59,Bodování!$A$2:$A$101,Bodování!$B$2:$B$101))</f>
        <v>0</v>
      </c>
      <c r="M59" s="33"/>
      <c r="N59" s="58">
        <f>IF(M59="",0,LOOKUP(M59,Bodování!$A$2:$A$101,Bodování!$B$2:$B$101))</f>
        <v>0</v>
      </c>
      <c r="O59" s="36"/>
      <c r="P59" s="59">
        <f>IF(O59="",0,LOOKUP(O59,Bodování!$A$2:$A$101,Bodování!$B$2:$B$101))</f>
        <v>0</v>
      </c>
      <c r="Q59" s="33"/>
      <c r="R59" s="58">
        <f>IF(Q59="",0,LOOKUP(Q59,Bodování!$A$2:$A$101,Bodování!$B$2:$B$101))</f>
        <v>0</v>
      </c>
      <c r="S59" s="36"/>
      <c r="T59" s="59">
        <f>IF(S59="",0,LOOKUP(S59,Bodování!$A$2:$A$101,Bodování!$B$2:$B$101))</f>
        <v>0</v>
      </c>
      <c r="U59" s="33"/>
      <c r="V59" s="58">
        <f>IF(U59="",0,LOOKUP(U59,Bodování!$A$2:$A$101,Bodování!$B$2:$B$101))</f>
        <v>0</v>
      </c>
      <c r="W59" s="36"/>
      <c r="X59" s="59">
        <f>IF(W59="",0,LOOKUP(W59,Bodování!$A$2:$A$101,Bodování!$B$2:$B$101))</f>
        <v>0</v>
      </c>
      <c r="Y59" s="51">
        <f t="shared" si="29"/>
        <v>0</v>
      </c>
      <c r="Z59" s="51">
        <f>IF(Y59=0,0,LOOKUP(Y59,Bodování!$A$2:$A$101,Bodování!$B$2:$B$101))</f>
        <v>0</v>
      </c>
      <c r="AA59" s="51">
        <f t="shared" si="58"/>
        <v>0</v>
      </c>
      <c r="AB59" s="51">
        <f>IF(AA59=0,0,LOOKUP(AA59,Bodování!$A$2:$A$101,Bodování!$B$2:$B$101))</f>
        <v>0</v>
      </c>
      <c r="AC59" s="52">
        <f t="shared" si="59"/>
      </c>
      <c r="AD59" s="53">
        <f t="shared" si="60"/>
      </c>
      <c r="AE59" s="37"/>
      <c r="AF59" s="18"/>
      <c r="AG59" s="50">
        <f t="shared" si="61"/>
        <v>0</v>
      </c>
      <c r="AH59" s="50">
        <f t="shared" si="62"/>
        <v>0</v>
      </c>
      <c r="AI59" s="50">
        <f t="shared" si="63"/>
        <v>0</v>
      </c>
      <c r="AJ59" s="50">
        <f t="shared" si="64"/>
        <v>0</v>
      </c>
      <c r="AK59" s="50">
        <f t="shared" si="65"/>
        <v>0</v>
      </c>
      <c r="AL59" s="50">
        <f t="shared" si="66"/>
        <v>0</v>
      </c>
      <c r="AM59" s="50">
        <f t="shared" si="67"/>
        <v>0</v>
      </c>
      <c r="AN59" s="50">
        <f t="shared" si="68"/>
        <v>0</v>
      </c>
      <c r="AO59" s="50">
        <f t="shared" si="69"/>
        <v>0</v>
      </c>
      <c r="AP59" s="50">
        <f t="shared" si="70"/>
        <v>0</v>
      </c>
      <c r="AQ59" s="42">
        <f t="shared" si="71"/>
        <v>0</v>
      </c>
      <c r="AR59" s="42">
        <f t="shared" si="72"/>
        <v>10</v>
      </c>
      <c r="AS59" s="50">
        <f t="shared" si="73"/>
        <v>0</v>
      </c>
      <c r="AT59" s="50">
        <f t="shared" si="74"/>
        <v>0</v>
      </c>
      <c r="AU59" s="50">
        <f t="shared" si="75"/>
        <v>0</v>
      </c>
      <c r="AV59" s="50">
        <f t="shared" si="76"/>
        <v>0</v>
      </c>
      <c r="AW59" s="50">
        <f t="shared" si="77"/>
        <v>0</v>
      </c>
      <c r="AX59" s="50">
        <f t="shared" si="78"/>
        <v>0</v>
      </c>
      <c r="AY59" s="50">
        <f t="shared" si="79"/>
        <v>0</v>
      </c>
      <c r="AZ59" s="50">
        <f t="shared" si="80"/>
        <v>0</v>
      </c>
      <c r="BA59" s="50">
        <f t="shared" si="81"/>
        <v>0</v>
      </c>
      <c r="BB59" s="50">
        <f t="shared" si="82"/>
        <v>0</v>
      </c>
      <c r="BC59" s="42">
        <f t="shared" si="83"/>
        <v>0</v>
      </c>
      <c r="BD59" s="45">
        <f t="shared" si="84"/>
        <v>0</v>
      </c>
      <c r="BE59" s="60">
        <f t="shared" si="85"/>
        <v>0</v>
      </c>
      <c r="BF59" s="60"/>
    </row>
    <row r="60" spans="2:56" s="8" customFormat="1" ht="12.75">
      <c r="B60" s="7"/>
      <c r="D60" s="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8"/>
      <c r="AA60" s="16"/>
      <c r="AB60" s="18"/>
      <c r="AC60" s="16"/>
      <c r="AD60" s="18"/>
      <c r="AE60" s="16"/>
      <c r="AF60" s="18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2"/>
      <c r="AR60" s="42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2"/>
      <c r="BD60" s="45"/>
    </row>
    <row r="61" spans="2:32" ht="14.25">
      <c r="B61" s="4" t="s">
        <v>1</v>
      </c>
      <c r="E61" s="34"/>
      <c r="F61" s="38"/>
      <c r="G61" s="34"/>
      <c r="H61" s="38"/>
      <c r="I61" s="34"/>
      <c r="J61" s="38"/>
      <c r="K61" s="38"/>
      <c r="M61" s="34"/>
      <c r="N61" s="38"/>
      <c r="O61" s="34"/>
      <c r="P61" s="38"/>
      <c r="Q61" s="34"/>
      <c r="R61" s="38"/>
      <c r="S61" s="38"/>
      <c r="U61" s="34"/>
      <c r="V61" s="38"/>
      <c r="W61" s="38"/>
      <c r="AF61" s="29"/>
    </row>
    <row r="62" spans="2:32" ht="14.25">
      <c r="B62" s="13" t="s">
        <v>97</v>
      </c>
      <c r="E62" s="34"/>
      <c r="F62" s="38"/>
      <c r="G62" s="34"/>
      <c r="H62" s="38"/>
      <c r="I62" s="34"/>
      <c r="J62" s="38"/>
      <c r="K62" s="38"/>
      <c r="M62" s="34"/>
      <c r="N62" s="38"/>
      <c r="O62" s="34"/>
      <c r="P62" s="38"/>
      <c r="Q62" s="34"/>
      <c r="R62" s="38"/>
      <c r="S62" s="38"/>
      <c r="U62" s="34"/>
      <c r="V62" s="38"/>
      <c r="W62" s="38"/>
      <c r="AF62" s="29"/>
    </row>
    <row r="63" spans="2:32" ht="14.25">
      <c r="B63" s="13" t="s">
        <v>96</v>
      </c>
      <c r="E63" s="34"/>
      <c r="F63" s="38"/>
      <c r="G63" s="34"/>
      <c r="H63" s="38"/>
      <c r="I63" s="34"/>
      <c r="J63" s="38"/>
      <c r="K63" s="38"/>
      <c r="M63" s="34"/>
      <c r="N63" s="38"/>
      <c r="O63" s="34"/>
      <c r="P63" s="38"/>
      <c r="Q63" s="34"/>
      <c r="R63" s="38"/>
      <c r="S63" s="38"/>
      <c r="U63" s="34"/>
      <c r="V63" s="38"/>
      <c r="W63" s="38"/>
      <c r="AF63" s="29"/>
    </row>
    <row r="64" spans="2:32" ht="6" customHeight="1">
      <c r="B64" s="9"/>
      <c r="E64" s="34"/>
      <c r="F64" s="38"/>
      <c r="G64" s="34"/>
      <c r="H64" s="38"/>
      <c r="I64" s="34"/>
      <c r="J64" s="38"/>
      <c r="K64" s="38"/>
      <c r="M64" s="34"/>
      <c r="N64" s="38"/>
      <c r="O64" s="34"/>
      <c r="P64" s="38"/>
      <c r="Q64" s="34"/>
      <c r="R64" s="38"/>
      <c r="S64" s="38"/>
      <c r="U64" s="34"/>
      <c r="V64" s="38"/>
      <c r="W64" s="38"/>
      <c r="AF64" s="29"/>
    </row>
    <row r="65" spans="2:32" ht="14.25">
      <c r="B65" s="2" t="s">
        <v>90</v>
      </c>
      <c r="D65" s="13" t="s">
        <v>91</v>
      </c>
      <c r="E65" s="34"/>
      <c r="F65" s="38"/>
      <c r="G65" s="34"/>
      <c r="H65" s="38"/>
      <c r="I65" s="34"/>
      <c r="J65" s="38"/>
      <c r="K65" s="34"/>
      <c r="L65" s="38"/>
      <c r="M65" s="34"/>
      <c r="N65" s="38"/>
      <c r="O65" s="34"/>
      <c r="P65" s="38"/>
      <c r="Q65" s="34"/>
      <c r="R65" s="38"/>
      <c r="S65" s="34"/>
      <c r="T65" s="38"/>
      <c r="U65" s="34"/>
      <c r="V65" s="38"/>
      <c r="W65" s="34"/>
      <c r="X65" s="38"/>
      <c r="Y65" s="25"/>
      <c r="Z65" s="22"/>
      <c r="AA65" s="25"/>
      <c r="AB65" s="22"/>
      <c r="AC65" s="38"/>
      <c r="AD65" s="28"/>
      <c r="AE65" s="38"/>
      <c r="AF65" s="29"/>
    </row>
    <row r="66" spans="5:32" ht="14.25">
      <c r="E66" s="34"/>
      <c r="F66" s="38"/>
      <c r="G66" s="34"/>
      <c r="H66" s="38"/>
      <c r="I66" s="34"/>
      <c r="J66" s="38"/>
      <c r="K66" s="34"/>
      <c r="L66" s="38"/>
      <c r="M66" s="34"/>
      <c r="N66" s="38"/>
      <c r="O66" s="34"/>
      <c r="P66" s="38"/>
      <c r="Q66" s="34"/>
      <c r="R66" s="38"/>
      <c r="S66" s="34"/>
      <c r="T66" s="38"/>
      <c r="U66" s="34"/>
      <c r="V66" s="38"/>
      <c r="W66" s="34"/>
      <c r="X66" s="38"/>
      <c r="Y66" s="25"/>
      <c r="Z66" s="22"/>
      <c r="AA66" s="25"/>
      <c r="AB66" s="22"/>
      <c r="AC66" s="38"/>
      <c r="AD66" s="28"/>
      <c r="AE66" s="38"/>
      <c r="AF66" s="29"/>
    </row>
    <row r="67" spans="5:32" ht="14.25">
      <c r="E67" s="34"/>
      <c r="F67" s="38"/>
      <c r="G67" s="34"/>
      <c r="H67" s="38"/>
      <c r="I67" s="34"/>
      <c r="J67" s="38"/>
      <c r="K67" s="34"/>
      <c r="L67" s="38"/>
      <c r="M67" s="34"/>
      <c r="N67" s="38"/>
      <c r="O67" s="34"/>
      <c r="P67" s="38"/>
      <c r="Q67" s="34"/>
      <c r="R67" s="38"/>
      <c r="S67" s="34"/>
      <c r="T67" s="38"/>
      <c r="U67" s="34"/>
      <c r="V67" s="38"/>
      <c r="W67" s="34"/>
      <c r="X67" s="38"/>
      <c r="Y67" s="25"/>
      <c r="Z67" s="22"/>
      <c r="AA67" s="25"/>
      <c r="AB67" s="22"/>
      <c r="AC67" s="38"/>
      <c r="AD67" s="28"/>
      <c r="AE67" s="38"/>
      <c r="AF67" s="29"/>
    </row>
    <row r="68" spans="2:31" ht="12.75">
      <c r="B68" s="10" t="s">
        <v>2</v>
      </c>
      <c r="H68" s="46"/>
      <c r="K68" s="34"/>
      <c r="L68" s="38"/>
      <c r="P68" s="46"/>
      <c r="S68" s="34"/>
      <c r="T68" s="38"/>
      <c r="W68" s="34"/>
      <c r="X68" s="38"/>
      <c r="Y68" s="25"/>
      <c r="Z68" s="22"/>
      <c r="AA68" s="25"/>
      <c r="AB68" s="22"/>
      <c r="AC68" s="38"/>
      <c r="AD68" s="28"/>
      <c r="AE68" s="38"/>
    </row>
    <row r="69" spans="2:16" ht="12.75">
      <c r="B69" s="10"/>
      <c r="H69" s="46"/>
      <c r="P69" s="46"/>
    </row>
  </sheetData>
  <sheetProtection sheet="1" objects="1" scenarios="1"/>
  <mergeCells count="17">
    <mergeCell ref="AE8:AE9"/>
    <mergeCell ref="AA8:AB8"/>
    <mergeCell ref="AC8:AD8"/>
    <mergeCell ref="I8:J8"/>
    <mergeCell ref="K8:L8"/>
    <mergeCell ref="Y8:Z8"/>
    <mergeCell ref="M8:N8"/>
    <mergeCell ref="O8:P8"/>
    <mergeCell ref="Q8:R8"/>
    <mergeCell ref="S8:T8"/>
    <mergeCell ref="U8:V8"/>
    <mergeCell ref="W8:X8"/>
    <mergeCell ref="B8:B9"/>
    <mergeCell ref="C8:C9"/>
    <mergeCell ref="D8:D9"/>
    <mergeCell ref="E8:F8"/>
    <mergeCell ref="G8:H8"/>
  </mergeCells>
  <printOptions horizontalCentered="1"/>
  <pageMargins left="0.3937007874015748" right="0.3937007874015748" top="0.3937007874015748" bottom="0.3937007874015748" header="0" footer="0"/>
  <pageSetup fitToHeight="2" fitToWidth="1" orientation="landscape" paperSize="9" scale="7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2:BF69"/>
  <sheetViews>
    <sheetView zoomScale="75" zoomScaleNormal="75" workbookViewId="0" topLeftCell="A1">
      <pane ySplit="9" topLeftCell="BM13" activePane="bottomLeft" state="frozen"/>
      <selection pane="topLeft" activeCell="A1" sqref="A1"/>
      <selection pane="bottomLeft" activeCell="BF35" sqref="BF35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6.75390625" style="1" customWidth="1"/>
    <col min="5" max="17" width="7.25390625" style="30" customWidth="1"/>
    <col min="18" max="18" width="6.75390625" style="30" customWidth="1"/>
    <col min="19" max="19" width="0.12890625" style="30" hidden="1" customWidth="1"/>
    <col min="20" max="21" width="7.00390625" style="30" hidden="1" customWidth="1"/>
    <col min="22" max="24" width="7.25390625" style="30" hidden="1" customWidth="1"/>
    <col min="25" max="25" width="7.25390625" style="16" customWidth="1"/>
    <col min="26" max="26" width="7.00390625" style="18" customWidth="1"/>
    <col min="27" max="27" width="10.00390625" style="16" hidden="1" customWidth="1"/>
    <col min="28" max="28" width="7.25390625" style="18" hidden="1" customWidth="1"/>
    <col min="29" max="29" width="7.25390625" style="30" customWidth="1"/>
    <col min="30" max="30" width="7.25390625" style="20" customWidth="1"/>
    <col min="31" max="31" width="9.125" style="30" bestFit="1" customWidth="1"/>
    <col min="32" max="32" width="5.875" style="20" customWidth="1"/>
    <col min="33" max="42" width="5.75390625" style="49" hidden="1" customWidth="1"/>
    <col min="43" max="44" width="9.125" style="23" hidden="1" customWidth="1"/>
    <col min="45" max="54" width="5.75390625" style="49" hidden="1" customWidth="1"/>
    <col min="55" max="55" width="5.75390625" style="23" hidden="1" customWidth="1"/>
    <col min="56" max="56" width="6.625" style="43" hidden="1" customWidth="1"/>
    <col min="57" max="57" width="0" style="61" hidden="1" customWidth="1"/>
    <col min="58" max="58" width="9.125" style="46" customWidth="1"/>
    <col min="59" max="16384" width="9.125" style="2" customWidth="1"/>
  </cols>
  <sheetData>
    <row r="1" ht="6" customHeight="1"/>
    <row r="2" spans="2:32" ht="23.25">
      <c r="B2" s="11" t="s">
        <v>11</v>
      </c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7"/>
      <c r="Z2" s="19"/>
      <c r="AA2" s="17"/>
      <c r="AB2" s="19"/>
      <c r="AC2" s="31"/>
      <c r="AD2" s="26"/>
      <c r="AE2" s="31"/>
      <c r="AF2" s="26"/>
    </row>
    <row r="3" spans="2:32" ht="23.25">
      <c r="B3" s="11" t="s">
        <v>36</v>
      </c>
      <c r="D3" s="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7"/>
      <c r="Z3" s="19"/>
      <c r="AA3" s="17"/>
      <c r="AB3" s="19"/>
      <c r="AC3" s="31"/>
      <c r="AD3" s="26"/>
      <c r="AE3" s="31"/>
      <c r="AF3" s="26"/>
    </row>
    <row r="4" spans="2:4" ht="18">
      <c r="B4" s="12" t="s">
        <v>12</v>
      </c>
      <c r="D4" s="41" t="s">
        <v>70</v>
      </c>
    </row>
    <row r="5" ht="6" customHeight="1"/>
    <row r="6" spans="2:32" ht="23.25">
      <c r="B6" s="12" t="s">
        <v>9</v>
      </c>
      <c r="D6" s="12" t="s">
        <v>89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17"/>
      <c r="Z6" s="19"/>
      <c r="AA6" s="17"/>
      <c r="AB6" s="19"/>
      <c r="AC6" s="31"/>
      <c r="AD6" s="26"/>
      <c r="AE6" s="31"/>
      <c r="AF6" s="26"/>
    </row>
    <row r="7" ht="12.75">
      <c r="B7" s="2"/>
    </row>
    <row r="8" spans="2:58" s="5" customFormat="1" ht="12.75" customHeight="1">
      <c r="B8" s="78" t="s">
        <v>6</v>
      </c>
      <c r="C8" s="79" t="s">
        <v>0</v>
      </c>
      <c r="D8" s="80" t="s">
        <v>10</v>
      </c>
      <c r="E8" s="73" t="s">
        <v>13</v>
      </c>
      <c r="F8" s="74"/>
      <c r="G8" s="75" t="s">
        <v>14</v>
      </c>
      <c r="H8" s="77"/>
      <c r="I8" s="73" t="s">
        <v>15</v>
      </c>
      <c r="J8" s="74"/>
      <c r="K8" s="75" t="s">
        <v>16</v>
      </c>
      <c r="L8" s="76"/>
      <c r="M8" s="73" t="s">
        <v>17</v>
      </c>
      <c r="N8" s="74"/>
      <c r="O8" s="75" t="s">
        <v>18</v>
      </c>
      <c r="P8" s="77"/>
      <c r="Q8" s="73" t="s">
        <v>19</v>
      </c>
      <c r="R8" s="74"/>
      <c r="S8" s="75" t="s">
        <v>20</v>
      </c>
      <c r="T8" s="76"/>
      <c r="U8" s="73" t="s">
        <v>24</v>
      </c>
      <c r="V8" s="74"/>
      <c r="W8" s="75" t="s">
        <v>25</v>
      </c>
      <c r="X8" s="76"/>
      <c r="Y8" s="69" t="s">
        <v>8</v>
      </c>
      <c r="Z8" s="70"/>
      <c r="AA8" s="69" t="s">
        <v>8</v>
      </c>
      <c r="AB8" s="70"/>
      <c r="AC8" s="71" t="s">
        <v>4</v>
      </c>
      <c r="AD8" s="72"/>
      <c r="AE8" s="67" t="s">
        <v>23</v>
      </c>
      <c r="AF8" s="27"/>
      <c r="AG8" s="48" t="s">
        <v>13</v>
      </c>
      <c r="AH8" s="48" t="s">
        <v>14</v>
      </c>
      <c r="AI8" s="48" t="s">
        <v>15</v>
      </c>
      <c r="AJ8" s="48" t="s">
        <v>16</v>
      </c>
      <c r="AK8" s="48" t="s">
        <v>17</v>
      </c>
      <c r="AL8" s="48" t="s">
        <v>18</v>
      </c>
      <c r="AM8" s="48" t="s">
        <v>19</v>
      </c>
      <c r="AN8" s="48" t="s">
        <v>20</v>
      </c>
      <c r="AO8" s="48" t="s">
        <v>24</v>
      </c>
      <c r="AP8" s="48" t="s">
        <v>25</v>
      </c>
      <c r="AQ8" s="47">
        <v>1</v>
      </c>
      <c r="AR8" s="47"/>
      <c r="AS8" s="48" t="s">
        <v>13</v>
      </c>
      <c r="AT8" s="48" t="s">
        <v>14</v>
      </c>
      <c r="AU8" s="48" t="s">
        <v>15</v>
      </c>
      <c r="AV8" s="48" t="s">
        <v>16</v>
      </c>
      <c r="AW8" s="48" t="s">
        <v>17</v>
      </c>
      <c r="AX8" s="48" t="s">
        <v>18</v>
      </c>
      <c r="AY8" s="48" t="s">
        <v>19</v>
      </c>
      <c r="AZ8" s="48" t="s">
        <v>20</v>
      </c>
      <c r="BA8" s="48" t="s">
        <v>24</v>
      </c>
      <c r="BB8" s="48" t="s">
        <v>25</v>
      </c>
      <c r="BC8" s="47">
        <v>2</v>
      </c>
      <c r="BD8" s="44" t="s">
        <v>28</v>
      </c>
      <c r="BE8" s="62" t="s">
        <v>28</v>
      </c>
      <c r="BF8" s="64"/>
    </row>
    <row r="9" spans="2:58" s="6" customFormat="1" ht="12.75">
      <c r="B9" s="78"/>
      <c r="C9" s="79"/>
      <c r="D9" s="80"/>
      <c r="E9" s="32" t="s">
        <v>21</v>
      </c>
      <c r="F9" s="32" t="s">
        <v>22</v>
      </c>
      <c r="G9" s="35" t="s">
        <v>21</v>
      </c>
      <c r="H9" s="35" t="s">
        <v>22</v>
      </c>
      <c r="I9" s="32" t="s">
        <v>21</v>
      </c>
      <c r="J9" s="32" t="s">
        <v>22</v>
      </c>
      <c r="K9" s="35" t="s">
        <v>21</v>
      </c>
      <c r="L9" s="35" t="s">
        <v>22</v>
      </c>
      <c r="M9" s="32" t="s">
        <v>21</v>
      </c>
      <c r="N9" s="32" t="s">
        <v>22</v>
      </c>
      <c r="O9" s="35" t="s">
        <v>21</v>
      </c>
      <c r="P9" s="35" t="s">
        <v>22</v>
      </c>
      <c r="Q9" s="32" t="s">
        <v>21</v>
      </c>
      <c r="R9" s="32" t="s">
        <v>22</v>
      </c>
      <c r="S9" s="35" t="s">
        <v>21</v>
      </c>
      <c r="T9" s="35" t="s">
        <v>22</v>
      </c>
      <c r="U9" s="32" t="s">
        <v>21</v>
      </c>
      <c r="V9" s="32" t="s">
        <v>22</v>
      </c>
      <c r="W9" s="35" t="s">
        <v>21</v>
      </c>
      <c r="X9" s="35" t="s">
        <v>22</v>
      </c>
      <c r="Y9" s="24" t="s">
        <v>21</v>
      </c>
      <c r="Z9" s="21" t="s">
        <v>22</v>
      </c>
      <c r="AA9" s="24" t="s">
        <v>21</v>
      </c>
      <c r="AB9" s="21" t="s">
        <v>22</v>
      </c>
      <c r="AC9" s="40" t="s">
        <v>21</v>
      </c>
      <c r="AD9" s="39" t="s">
        <v>22</v>
      </c>
      <c r="AE9" s="68"/>
      <c r="AF9" s="2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7" t="s">
        <v>7</v>
      </c>
      <c r="AR9" s="47" t="s">
        <v>26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7" t="s">
        <v>7</v>
      </c>
      <c r="BD9" s="44">
        <f>SUM(BD10:BD59)</f>
        <v>0</v>
      </c>
      <c r="BE9" s="62" t="s">
        <v>30</v>
      </c>
      <c r="BF9" s="65"/>
    </row>
    <row r="10" spans="2:58" s="8" customFormat="1" ht="12.75">
      <c r="B10" s="14">
        <v>2</v>
      </c>
      <c r="C10" s="15"/>
      <c r="D10" s="14"/>
      <c r="E10" s="33"/>
      <c r="F10" s="58">
        <f>IF(E10="",0,LOOKUP(E10,'[1]Bodování'!$A$2:$A$101,'[1]Bodování'!$B$2:$B$101))</f>
        <v>0</v>
      </c>
      <c r="G10" s="36"/>
      <c r="H10" s="59">
        <f>IF(G10="",0,LOOKUP(G10,'[1]Bodování'!$A$2:$A$101,'[1]Bodování'!$B$2:$B$101))</f>
        <v>0</v>
      </c>
      <c r="I10" s="33"/>
      <c r="J10" s="58">
        <f>IF(I10="",0,LOOKUP(I10,Bodování!$A$2:$A$101,Bodování!$B$2:$B$101))</f>
        <v>0</v>
      </c>
      <c r="K10" s="36"/>
      <c r="L10" s="59">
        <f>IF(K10="",0,LOOKUP(K10,Bodování!$A$2:$A$101,Bodování!$B$2:$B$101))</f>
        <v>0</v>
      </c>
      <c r="M10" s="33"/>
      <c r="N10" s="58">
        <f>IF(M10="",0,LOOKUP(M10,Bodování!$A$2:$A$101,Bodování!$B$2:$B$101))</f>
        <v>0</v>
      </c>
      <c r="O10" s="36"/>
      <c r="P10" s="59">
        <f>IF(O10="",0,LOOKUP(O10,Bodování!$A$2:$A$101,Bodování!$B$2:$B$101))</f>
        <v>0</v>
      </c>
      <c r="Q10" s="33"/>
      <c r="R10" s="58">
        <f>IF(Q10="",0,LOOKUP(Q10,Bodování!$A$2:$A$101,Bodování!$B$2:$B$101))</f>
        <v>0</v>
      </c>
      <c r="S10" s="36"/>
      <c r="T10" s="59">
        <f>IF(S10="",0,LOOKUP(S10,Bodování!$A$2:$A$101,Bodování!$B$2:$B$101))</f>
        <v>0</v>
      </c>
      <c r="U10" s="33"/>
      <c r="V10" s="58">
        <f>IF(U10="",0,LOOKUP(U10,Bodování!$A$2:$A$101,Bodování!$B$2:$B$101))</f>
        <v>0</v>
      </c>
      <c r="W10" s="36"/>
      <c r="X10" s="59">
        <f>IF(W10="",0,LOOKUP(W10,Bodování!$A$2:$A$101,Bodování!$B$2:$B$101))</f>
        <v>0</v>
      </c>
      <c r="Y10" s="51">
        <f aca="true" t="shared" si="0" ref="Y10:Y19">IF(BE10&lt;7,0,AQ10)</f>
        <v>0</v>
      </c>
      <c r="Z10" s="51">
        <f>IF(Y10=0,0,LOOKUP(Y10,Bodování!$A$2:$A$101,Bodování!$B$2:$B$101))</f>
        <v>0</v>
      </c>
      <c r="AA10" s="51">
        <f aca="true" t="shared" si="1" ref="AA10:AA19">IF(BE10&lt;10,0,IF(AR10&gt;1,AQ10,BC10))</f>
        <v>0</v>
      </c>
      <c r="AB10" s="51">
        <f>IF(AA10=0,0,LOOKUP(AA10,Bodování!$A$2:$A$101,Bodování!$B$2:$B$101))</f>
        <v>0</v>
      </c>
      <c r="AC10" s="52">
        <f aca="true" t="shared" si="2" ref="AC10:AC19">IF(C10&gt;0,E10+G10+I10+K10+M10+O10+Q10+S10+U10+W10-Y10-AA10,"")</f>
      </c>
      <c r="AD10" s="53">
        <f aca="true" t="shared" si="3" ref="AD10:AD19">IF(C10&gt;0,F10+H10+J10+L10+N10+P10+R10+T10+V10+X10-Z10-AB10,"")</f>
      </c>
      <c r="AE10" s="37">
        <v>1</v>
      </c>
      <c r="AF10" s="18"/>
      <c r="AG10" s="50">
        <f aca="true" t="shared" si="4" ref="AG10:AG19">E10</f>
        <v>0</v>
      </c>
      <c r="AH10" s="50">
        <f aca="true" t="shared" si="5" ref="AH10:AH19">G10</f>
        <v>0</v>
      </c>
      <c r="AI10" s="50">
        <f aca="true" t="shared" si="6" ref="AI10:AI19">I10</f>
        <v>0</v>
      </c>
      <c r="AJ10" s="50">
        <f aca="true" t="shared" si="7" ref="AJ10:AJ19">K10</f>
        <v>0</v>
      </c>
      <c r="AK10" s="50">
        <f aca="true" t="shared" si="8" ref="AK10:AK19">M10</f>
        <v>0</v>
      </c>
      <c r="AL10" s="50">
        <f aca="true" t="shared" si="9" ref="AL10:AL19">O10</f>
        <v>0</v>
      </c>
      <c r="AM10" s="50">
        <f aca="true" t="shared" si="10" ref="AM10:AM19">Q10</f>
        <v>0</v>
      </c>
      <c r="AN10" s="50">
        <f aca="true" t="shared" si="11" ref="AN10:AN19">S10</f>
        <v>0</v>
      </c>
      <c r="AO10" s="50">
        <f aca="true" t="shared" si="12" ref="AO10:AO19">U10</f>
        <v>0</v>
      </c>
      <c r="AP10" s="50">
        <f aca="true" t="shared" si="13" ref="AP10:AP19">W10</f>
        <v>0</v>
      </c>
      <c r="AQ10" s="42">
        <f aca="true" t="shared" si="14" ref="AQ10:AQ19">MAX(AG10:AP10)</f>
        <v>0</v>
      </c>
      <c r="AR10" s="42">
        <f aca="true" t="shared" si="15" ref="AR10:AR19">COUNTIF(AG10:AP10,AQ10)</f>
        <v>10</v>
      </c>
      <c r="AS10" s="50">
        <f aca="true" t="shared" si="16" ref="AS10:AS19">IF(AQ10=AG10,0,AG10)</f>
        <v>0</v>
      </c>
      <c r="AT10" s="50">
        <f aca="true" t="shared" si="17" ref="AT10:AT19">IF(AQ10=AH10,0,AH10)</f>
        <v>0</v>
      </c>
      <c r="AU10" s="50">
        <f aca="true" t="shared" si="18" ref="AU10:AU19">IF(AQ10=AI10,0,AI10)</f>
        <v>0</v>
      </c>
      <c r="AV10" s="50">
        <f aca="true" t="shared" si="19" ref="AV10:AV19">IF(AQ10=AJ10,0,AJ10)</f>
        <v>0</v>
      </c>
      <c r="AW10" s="50">
        <f aca="true" t="shared" si="20" ref="AW10:AW19">IF(AQ10=AK10,0,AK10)</f>
        <v>0</v>
      </c>
      <c r="AX10" s="50">
        <f aca="true" t="shared" si="21" ref="AX10:AX19">IF(AQ10=AL10,0,AL10)</f>
        <v>0</v>
      </c>
      <c r="AY10" s="50">
        <f aca="true" t="shared" si="22" ref="AY10:AY19">IF(AQ10=AM10,0,AM10)</f>
        <v>0</v>
      </c>
      <c r="AZ10" s="50">
        <f aca="true" t="shared" si="23" ref="AZ10:AZ19">IF(AQ10=AN10,0,AN10)</f>
        <v>0</v>
      </c>
      <c r="BA10" s="50">
        <f aca="true" t="shared" si="24" ref="BA10:BA19">IF(AQ10=AO10,0,AO10)</f>
        <v>0</v>
      </c>
      <c r="BB10" s="50">
        <f aca="true" t="shared" si="25" ref="BB10:BB19">IF(AQ10=AP10,0,AP10)</f>
        <v>0</v>
      </c>
      <c r="BC10" s="42">
        <f aca="true" t="shared" si="26" ref="BC10:BC19">MAX(AS10:BB10)</f>
        <v>0</v>
      </c>
      <c r="BD10" s="45">
        <f aca="true" t="shared" si="27" ref="BD10:BD19">IF(C10="",0,1)</f>
        <v>0</v>
      </c>
      <c r="BE10" s="60">
        <f aca="true" t="shared" si="28" ref="BE10:BE19">10-(COUNTIF(AG10:AP10,0))</f>
        <v>0</v>
      </c>
      <c r="BF10" s="60"/>
    </row>
    <row r="11" spans="2:58" s="8" customFormat="1" ht="12.75">
      <c r="B11" s="14">
        <v>3</v>
      </c>
      <c r="C11" s="15"/>
      <c r="D11" s="14"/>
      <c r="E11" s="33"/>
      <c r="F11" s="58">
        <f>IF(E11="",0,LOOKUP(E11,'[1]Bodování'!$A$2:$A$101,'[1]Bodování'!$B$2:$B$101))</f>
        <v>0</v>
      </c>
      <c r="G11" s="36"/>
      <c r="H11" s="59">
        <f>IF(G11="",0,LOOKUP(G11,'[1]Bodování'!$A$2:$A$101,'[1]Bodování'!$B$2:$B$101))</f>
        <v>0</v>
      </c>
      <c r="I11" s="33"/>
      <c r="J11" s="58">
        <f>IF(I11="",0,LOOKUP(I11,Bodování!$A$2:$A$101,Bodování!$B$2:$B$101))</f>
        <v>0</v>
      </c>
      <c r="K11" s="36"/>
      <c r="L11" s="59">
        <f>IF(K11="",0,LOOKUP(K11,Bodování!$A$2:$A$101,Bodování!$B$2:$B$101))</f>
        <v>0</v>
      </c>
      <c r="M11" s="33"/>
      <c r="N11" s="58">
        <f>IF(M11="",0,LOOKUP(M11,Bodování!$A$2:$A$101,Bodování!$B$2:$B$101))</f>
        <v>0</v>
      </c>
      <c r="O11" s="36"/>
      <c r="P11" s="59">
        <f>IF(O11="",0,LOOKUP(O11,Bodování!$A$2:$A$101,Bodování!$B$2:$B$101))</f>
        <v>0</v>
      </c>
      <c r="Q11" s="33"/>
      <c r="R11" s="58">
        <f>IF(Q11="",0,LOOKUP(Q11,Bodování!$A$2:$A$101,Bodování!$B$2:$B$101))</f>
        <v>0</v>
      </c>
      <c r="S11" s="36"/>
      <c r="T11" s="59">
        <f>IF(S11="",0,LOOKUP(S11,Bodování!$A$2:$A$101,Bodování!$B$2:$B$101))</f>
        <v>0</v>
      </c>
      <c r="U11" s="33"/>
      <c r="V11" s="58">
        <f>IF(U11="",0,LOOKUP(U11,Bodování!$A$2:$A$101,Bodování!$B$2:$B$101))</f>
        <v>0</v>
      </c>
      <c r="W11" s="36"/>
      <c r="X11" s="59">
        <f>IF(W11="",0,LOOKUP(W11,Bodování!$A$2:$A$101,Bodování!$B$2:$B$101))</f>
        <v>0</v>
      </c>
      <c r="Y11" s="51">
        <f t="shared" si="0"/>
        <v>0</v>
      </c>
      <c r="Z11" s="51">
        <f>IF(Y11=0,0,LOOKUP(Y11,Bodování!$A$2:$A$101,Bodování!$B$2:$B$101))</f>
        <v>0</v>
      </c>
      <c r="AA11" s="51">
        <f t="shared" si="1"/>
        <v>0</v>
      </c>
      <c r="AB11" s="51">
        <f>IF(AA11=0,0,LOOKUP(AA11,Bodování!$A$2:$A$101,Bodování!$B$2:$B$101))</f>
        <v>0</v>
      </c>
      <c r="AC11" s="52">
        <f t="shared" si="2"/>
      </c>
      <c r="AD11" s="53">
        <f t="shared" si="3"/>
      </c>
      <c r="AE11" s="37">
        <v>2</v>
      </c>
      <c r="AF11" s="18"/>
      <c r="AG11" s="50">
        <f t="shared" si="4"/>
        <v>0</v>
      </c>
      <c r="AH11" s="50">
        <f t="shared" si="5"/>
        <v>0</v>
      </c>
      <c r="AI11" s="50">
        <f t="shared" si="6"/>
        <v>0</v>
      </c>
      <c r="AJ11" s="50">
        <f t="shared" si="7"/>
        <v>0</v>
      </c>
      <c r="AK11" s="50">
        <f t="shared" si="8"/>
        <v>0</v>
      </c>
      <c r="AL11" s="50">
        <f t="shared" si="9"/>
        <v>0</v>
      </c>
      <c r="AM11" s="50">
        <f t="shared" si="10"/>
        <v>0</v>
      </c>
      <c r="AN11" s="50">
        <f t="shared" si="11"/>
        <v>0</v>
      </c>
      <c r="AO11" s="50">
        <f t="shared" si="12"/>
        <v>0</v>
      </c>
      <c r="AP11" s="50">
        <f t="shared" si="13"/>
        <v>0</v>
      </c>
      <c r="AQ11" s="42">
        <f t="shared" si="14"/>
        <v>0</v>
      </c>
      <c r="AR11" s="42">
        <f t="shared" si="15"/>
        <v>10</v>
      </c>
      <c r="AS11" s="50">
        <f t="shared" si="16"/>
        <v>0</v>
      </c>
      <c r="AT11" s="50">
        <f t="shared" si="17"/>
        <v>0</v>
      </c>
      <c r="AU11" s="50">
        <f t="shared" si="18"/>
        <v>0</v>
      </c>
      <c r="AV11" s="50">
        <f t="shared" si="19"/>
        <v>0</v>
      </c>
      <c r="AW11" s="50">
        <f t="shared" si="20"/>
        <v>0</v>
      </c>
      <c r="AX11" s="50">
        <f t="shared" si="21"/>
        <v>0</v>
      </c>
      <c r="AY11" s="50">
        <f t="shared" si="22"/>
        <v>0</v>
      </c>
      <c r="AZ11" s="50">
        <f t="shared" si="23"/>
        <v>0</v>
      </c>
      <c r="BA11" s="50">
        <f t="shared" si="24"/>
        <v>0</v>
      </c>
      <c r="BB11" s="50">
        <f t="shared" si="25"/>
        <v>0</v>
      </c>
      <c r="BC11" s="42">
        <f t="shared" si="26"/>
        <v>0</v>
      </c>
      <c r="BD11" s="45">
        <f t="shared" si="27"/>
        <v>0</v>
      </c>
      <c r="BE11" s="60">
        <f t="shared" si="28"/>
        <v>0</v>
      </c>
      <c r="BF11" s="60"/>
    </row>
    <row r="12" spans="2:58" s="8" customFormat="1" ht="12.75">
      <c r="B12" s="14">
        <v>4</v>
      </c>
      <c r="C12" s="15"/>
      <c r="D12" s="14"/>
      <c r="E12" s="33"/>
      <c r="F12" s="58">
        <f>IF(E12="",0,LOOKUP(E12,'[1]Bodování'!$A$2:$A$101,'[1]Bodování'!$B$2:$B$101))</f>
        <v>0</v>
      </c>
      <c r="G12" s="36"/>
      <c r="H12" s="59">
        <f>IF(G12="",0,LOOKUP(G12,'[1]Bodování'!$A$2:$A$101,'[1]Bodování'!$B$2:$B$101))</f>
        <v>0</v>
      </c>
      <c r="I12" s="33"/>
      <c r="J12" s="58">
        <f>IF(I12="",0,LOOKUP(I12,Bodování!$A$2:$A$101,Bodování!$B$2:$B$101))</f>
        <v>0</v>
      </c>
      <c r="K12" s="36"/>
      <c r="L12" s="59">
        <f>IF(K12="",0,LOOKUP(K12,Bodování!$A$2:$A$101,Bodování!$B$2:$B$101))</f>
        <v>0</v>
      </c>
      <c r="M12" s="33"/>
      <c r="N12" s="58">
        <f>IF(M12="",0,LOOKUP(M12,Bodování!$A$2:$A$101,Bodování!$B$2:$B$101))</f>
        <v>0</v>
      </c>
      <c r="O12" s="36"/>
      <c r="P12" s="59">
        <f>IF(O12="",0,LOOKUP(O12,Bodování!$A$2:$A$101,Bodování!$B$2:$B$101))</f>
        <v>0</v>
      </c>
      <c r="Q12" s="33"/>
      <c r="R12" s="58">
        <f>IF(Q12="",0,LOOKUP(Q12,Bodování!$A$2:$A$101,Bodování!$B$2:$B$101))</f>
        <v>0</v>
      </c>
      <c r="S12" s="36"/>
      <c r="T12" s="59">
        <f>IF(S12="",0,LOOKUP(S12,Bodování!$A$2:$A$101,Bodování!$B$2:$B$101))</f>
        <v>0</v>
      </c>
      <c r="U12" s="33"/>
      <c r="V12" s="58">
        <f>IF(U12="",0,LOOKUP(U12,Bodování!$A$2:$A$101,Bodování!$B$2:$B$101))</f>
        <v>0</v>
      </c>
      <c r="W12" s="36"/>
      <c r="X12" s="59">
        <f>IF(W12="",0,LOOKUP(W12,Bodování!$A$2:$A$101,Bodování!$B$2:$B$101))</f>
        <v>0</v>
      </c>
      <c r="Y12" s="51">
        <f t="shared" si="0"/>
        <v>0</v>
      </c>
      <c r="Z12" s="51">
        <f>IF(Y12=0,0,LOOKUP(Y12,Bodování!$A$2:$A$101,Bodování!$B$2:$B$101))</f>
        <v>0</v>
      </c>
      <c r="AA12" s="51">
        <f t="shared" si="1"/>
        <v>0</v>
      </c>
      <c r="AB12" s="51">
        <f>IF(AA12=0,0,LOOKUP(AA12,Bodování!$A$2:$A$101,Bodování!$B$2:$B$101))</f>
        <v>0</v>
      </c>
      <c r="AC12" s="52">
        <f t="shared" si="2"/>
      </c>
      <c r="AD12" s="53">
        <f t="shared" si="3"/>
      </c>
      <c r="AE12" s="37">
        <v>3</v>
      </c>
      <c r="AF12" s="18"/>
      <c r="AG12" s="50">
        <f t="shared" si="4"/>
        <v>0</v>
      </c>
      <c r="AH12" s="50">
        <f t="shared" si="5"/>
        <v>0</v>
      </c>
      <c r="AI12" s="50">
        <f t="shared" si="6"/>
        <v>0</v>
      </c>
      <c r="AJ12" s="50">
        <f t="shared" si="7"/>
        <v>0</v>
      </c>
      <c r="AK12" s="50">
        <f t="shared" si="8"/>
        <v>0</v>
      </c>
      <c r="AL12" s="50">
        <f t="shared" si="9"/>
        <v>0</v>
      </c>
      <c r="AM12" s="50">
        <f t="shared" si="10"/>
        <v>0</v>
      </c>
      <c r="AN12" s="50">
        <f t="shared" si="11"/>
        <v>0</v>
      </c>
      <c r="AO12" s="50">
        <f t="shared" si="12"/>
        <v>0</v>
      </c>
      <c r="AP12" s="50">
        <f t="shared" si="13"/>
        <v>0</v>
      </c>
      <c r="AQ12" s="42">
        <f t="shared" si="14"/>
        <v>0</v>
      </c>
      <c r="AR12" s="42">
        <f t="shared" si="15"/>
        <v>10</v>
      </c>
      <c r="AS12" s="50">
        <f t="shared" si="16"/>
        <v>0</v>
      </c>
      <c r="AT12" s="50">
        <f t="shared" si="17"/>
        <v>0</v>
      </c>
      <c r="AU12" s="50">
        <f t="shared" si="18"/>
        <v>0</v>
      </c>
      <c r="AV12" s="50">
        <f t="shared" si="19"/>
        <v>0</v>
      </c>
      <c r="AW12" s="50">
        <f t="shared" si="20"/>
        <v>0</v>
      </c>
      <c r="AX12" s="50">
        <f t="shared" si="21"/>
        <v>0</v>
      </c>
      <c r="AY12" s="50">
        <f t="shared" si="22"/>
        <v>0</v>
      </c>
      <c r="AZ12" s="50">
        <f t="shared" si="23"/>
        <v>0</v>
      </c>
      <c r="BA12" s="50">
        <f t="shared" si="24"/>
        <v>0</v>
      </c>
      <c r="BB12" s="50">
        <f t="shared" si="25"/>
        <v>0</v>
      </c>
      <c r="BC12" s="42">
        <f t="shared" si="26"/>
        <v>0</v>
      </c>
      <c r="BD12" s="45">
        <f t="shared" si="27"/>
        <v>0</v>
      </c>
      <c r="BE12" s="60">
        <f t="shared" si="28"/>
        <v>0</v>
      </c>
      <c r="BF12" s="60"/>
    </row>
    <row r="13" spans="2:58" s="8" customFormat="1" ht="12.75">
      <c r="B13" s="14">
        <v>1</v>
      </c>
      <c r="C13" s="15"/>
      <c r="D13" s="14"/>
      <c r="E13" s="33"/>
      <c r="F13" s="58">
        <f>IF(E13="",0,LOOKUP(E13,'[1]Bodování'!$A$2:$A$101,'[1]Bodování'!$B$2:$B$101))</f>
        <v>0</v>
      </c>
      <c r="G13" s="36"/>
      <c r="H13" s="59"/>
      <c r="I13" s="33"/>
      <c r="J13" s="58">
        <f>IF(I13="",0,LOOKUP(I13,Bodování!$A$2:$A$101,Bodování!$B$2:$B$101))</f>
        <v>0</v>
      </c>
      <c r="K13" s="36"/>
      <c r="L13" s="59">
        <f>IF(K13="",0,LOOKUP(K13,Bodování!$A$2:$A$101,Bodování!$B$2:$B$101))</f>
        <v>0</v>
      </c>
      <c r="M13" s="33"/>
      <c r="N13" s="58">
        <f>IF(M13="",0,LOOKUP(M13,Bodování!$A$2:$A$101,Bodování!$B$2:$B$101))</f>
        <v>0</v>
      </c>
      <c r="O13" s="36"/>
      <c r="P13" s="59">
        <f>IF(O13="",0,LOOKUP(O13,Bodování!$A$2:$A$101,Bodování!$B$2:$B$101))</f>
        <v>0</v>
      </c>
      <c r="Q13" s="33"/>
      <c r="R13" s="58">
        <f>IF(Q13="",0,LOOKUP(Q13,Bodování!$A$2:$A$101,Bodování!$B$2:$B$101))</f>
        <v>0</v>
      </c>
      <c r="S13" s="36"/>
      <c r="T13" s="59">
        <f>IF(S13="",0,LOOKUP(S13,Bodování!$A$2:$A$101,Bodování!$B$2:$B$101))</f>
        <v>0</v>
      </c>
      <c r="U13" s="33"/>
      <c r="V13" s="58">
        <f>IF(U13="",0,LOOKUP(U13,Bodování!$A$2:$A$101,Bodování!$B$2:$B$101))</f>
        <v>0</v>
      </c>
      <c r="W13" s="36"/>
      <c r="X13" s="59">
        <f>IF(W13="",0,LOOKUP(W13,Bodování!$A$2:$A$101,Bodování!$B$2:$B$101))</f>
        <v>0</v>
      </c>
      <c r="Y13" s="51">
        <f t="shared" si="0"/>
        <v>0</v>
      </c>
      <c r="Z13" s="51">
        <f>IF(Y13=0,0,LOOKUP(Y13,Bodování!$A$2:$A$101,Bodování!$B$2:$B$101))</f>
        <v>0</v>
      </c>
      <c r="AA13" s="51">
        <f t="shared" si="1"/>
        <v>0</v>
      </c>
      <c r="AB13" s="51">
        <f>IF(AA13=0,0,LOOKUP(AA13,Bodování!$A$2:$A$101,Bodování!$B$2:$B$101))</f>
        <v>0</v>
      </c>
      <c r="AC13" s="52">
        <f t="shared" si="2"/>
      </c>
      <c r="AD13" s="53">
        <f t="shared" si="3"/>
      </c>
      <c r="AE13" s="37">
        <v>4</v>
      </c>
      <c r="AF13" s="18"/>
      <c r="AG13" s="50">
        <f t="shared" si="4"/>
        <v>0</v>
      </c>
      <c r="AH13" s="50">
        <f t="shared" si="5"/>
        <v>0</v>
      </c>
      <c r="AI13" s="50">
        <f t="shared" si="6"/>
        <v>0</v>
      </c>
      <c r="AJ13" s="50">
        <f t="shared" si="7"/>
        <v>0</v>
      </c>
      <c r="AK13" s="50">
        <f t="shared" si="8"/>
        <v>0</v>
      </c>
      <c r="AL13" s="50">
        <f t="shared" si="9"/>
        <v>0</v>
      </c>
      <c r="AM13" s="50">
        <f t="shared" si="10"/>
        <v>0</v>
      </c>
      <c r="AN13" s="50">
        <f t="shared" si="11"/>
        <v>0</v>
      </c>
      <c r="AO13" s="50">
        <f t="shared" si="12"/>
        <v>0</v>
      </c>
      <c r="AP13" s="50">
        <f t="shared" si="13"/>
        <v>0</v>
      </c>
      <c r="AQ13" s="42">
        <f t="shared" si="14"/>
        <v>0</v>
      </c>
      <c r="AR13" s="42">
        <f t="shared" si="15"/>
        <v>10</v>
      </c>
      <c r="AS13" s="50">
        <f t="shared" si="16"/>
        <v>0</v>
      </c>
      <c r="AT13" s="50">
        <f t="shared" si="17"/>
        <v>0</v>
      </c>
      <c r="AU13" s="50">
        <f t="shared" si="18"/>
        <v>0</v>
      </c>
      <c r="AV13" s="50">
        <f t="shared" si="19"/>
        <v>0</v>
      </c>
      <c r="AW13" s="50">
        <f t="shared" si="20"/>
        <v>0</v>
      </c>
      <c r="AX13" s="50">
        <f t="shared" si="21"/>
        <v>0</v>
      </c>
      <c r="AY13" s="50">
        <f t="shared" si="22"/>
        <v>0</v>
      </c>
      <c r="AZ13" s="50">
        <f t="shared" si="23"/>
        <v>0</v>
      </c>
      <c r="BA13" s="50">
        <f t="shared" si="24"/>
        <v>0</v>
      </c>
      <c r="BB13" s="50">
        <f t="shared" si="25"/>
        <v>0</v>
      </c>
      <c r="BC13" s="42">
        <f t="shared" si="26"/>
        <v>0</v>
      </c>
      <c r="BD13" s="45">
        <f t="shared" si="27"/>
        <v>0</v>
      </c>
      <c r="BE13" s="60">
        <f t="shared" si="28"/>
        <v>0</v>
      </c>
      <c r="BF13" s="60"/>
    </row>
    <row r="14" spans="2:58" s="8" customFormat="1" ht="12.75">
      <c r="B14" s="14">
        <v>6</v>
      </c>
      <c r="C14" s="15"/>
      <c r="D14" s="14"/>
      <c r="E14" s="33"/>
      <c r="F14" s="58"/>
      <c r="G14" s="36"/>
      <c r="H14" s="59"/>
      <c r="I14" s="33"/>
      <c r="J14" s="58">
        <f>IF(I14="",0,LOOKUP(I14,Bodování!$A$2:$A$101,Bodování!$B$2:$B$101))</f>
        <v>0</v>
      </c>
      <c r="K14" s="36"/>
      <c r="L14" s="59">
        <f>IF(K14="",0,LOOKUP(K14,Bodování!$A$2:$A$101,Bodování!$B$2:$B$101))</f>
        <v>0</v>
      </c>
      <c r="M14" s="33"/>
      <c r="N14" s="58">
        <f>IF(M14="",0,LOOKUP(M14,Bodování!$A$2:$A$101,Bodování!$B$2:$B$101))</f>
        <v>0</v>
      </c>
      <c r="O14" s="36"/>
      <c r="P14" s="59">
        <f>IF(O14="",0,LOOKUP(O14,Bodování!$A$2:$A$101,Bodování!$B$2:$B$101))</f>
        <v>0</v>
      </c>
      <c r="Q14" s="33"/>
      <c r="R14" s="58">
        <f>IF(Q14="",0,LOOKUP(Q14,Bodování!$A$2:$A$101,Bodování!$B$2:$B$101))</f>
        <v>0</v>
      </c>
      <c r="S14" s="36"/>
      <c r="T14" s="59">
        <f>IF(S14="",0,LOOKUP(S14,Bodování!$A$2:$A$101,Bodování!$B$2:$B$101))</f>
        <v>0</v>
      </c>
      <c r="U14" s="33"/>
      <c r="V14" s="58">
        <f>IF(U14="",0,LOOKUP(U14,Bodování!$A$2:$A$101,Bodování!$B$2:$B$101))</f>
        <v>0</v>
      </c>
      <c r="W14" s="36"/>
      <c r="X14" s="59">
        <f>IF(W14="",0,LOOKUP(W14,Bodování!$A$2:$A$101,Bodování!$B$2:$B$101))</f>
        <v>0</v>
      </c>
      <c r="Y14" s="51">
        <f t="shared" si="0"/>
        <v>0</v>
      </c>
      <c r="Z14" s="51">
        <f>IF(Y14=0,0,LOOKUP(Y14,Bodování!$A$2:$A$101,Bodování!$B$2:$B$101))</f>
        <v>0</v>
      </c>
      <c r="AA14" s="51">
        <f t="shared" si="1"/>
        <v>0</v>
      </c>
      <c r="AB14" s="51">
        <f>IF(AA14=0,0,LOOKUP(AA14,Bodování!$A$2:$A$101,Bodování!$B$2:$B$101))</f>
        <v>0</v>
      </c>
      <c r="AC14" s="52">
        <f t="shared" si="2"/>
      </c>
      <c r="AD14" s="53">
        <f t="shared" si="3"/>
      </c>
      <c r="AE14" s="37">
        <v>5</v>
      </c>
      <c r="AF14" s="18"/>
      <c r="AG14" s="50">
        <f t="shared" si="4"/>
        <v>0</v>
      </c>
      <c r="AH14" s="50">
        <f t="shared" si="5"/>
        <v>0</v>
      </c>
      <c r="AI14" s="50">
        <f t="shared" si="6"/>
        <v>0</v>
      </c>
      <c r="AJ14" s="50">
        <f t="shared" si="7"/>
        <v>0</v>
      </c>
      <c r="AK14" s="50">
        <f t="shared" si="8"/>
        <v>0</v>
      </c>
      <c r="AL14" s="50">
        <f t="shared" si="9"/>
        <v>0</v>
      </c>
      <c r="AM14" s="50">
        <f t="shared" si="10"/>
        <v>0</v>
      </c>
      <c r="AN14" s="50">
        <f t="shared" si="11"/>
        <v>0</v>
      </c>
      <c r="AO14" s="50">
        <f t="shared" si="12"/>
        <v>0</v>
      </c>
      <c r="AP14" s="50">
        <f t="shared" si="13"/>
        <v>0</v>
      </c>
      <c r="AQ14" s="42">
        <f t="shared" si="14"/>
        <v>0</v>
      </c>
      <c r="AR14" s="42">
        <f t="shared" si="15"/>
        <v>10</v>
      </c>
      <c r="AS14" s="50">
        <f t="shared" si="16"/>
        <v>0</v>
      </c>
      <c r="AT14" s="50">
        <f t="shared" si="17"/>
        <v>0</v>
      </c>
      <c r="AU14" s="50">
        <f t="shared" si="18"/>
        <v>0</v>
      </c>
      <c r="AV14" s="50">
        <f t="shared" si="19"/>
        <v>0</v>
      </c>
      <c r="AW14" s="50">
        <f t="shared" si="20"/>
        <v>0</v>
      </c>
      <c r="AX14" s="50">
        <f t="shared" si="21"/>
        <v>0</v>
      </c>
      <c r="AY14" s="50">
        <f t="shared" si="22"/>
        <v>0</v>
      </c>
      <c r="AZ14" s="50">
        <f t="shared" si="23"/>
        <v>0</v>
      </c>
      <c r="BA14" s="50">
        <f t="shared" si="24"/>
        <v>0</v>
      </c>
      <c r="BB14" s="50">
        <f t="shared" si="25"/>
        <v>0</v>
      </c>
      <c r="BC14" s="42">
        <f t="shared" si="26"/>
        <v>0</v>
      </c>
      <c r="BD14" s="45">
        <f t="shared" si="27"/>
        <v>0</v>
      </c>
      <c r="BE14" s="60">
        <f t="shared" si="28"/>
        <v>0</v>
      </c>
      <c r="BF14" s="60"/>
    </row>
    <row r="15" spans="2:58" s="8" customFormat="1" ht="12.75">
      <c r="B15" s="14">
        <v>7</v>
      </c>
      <c r="C15" s="15"/>
      <c r="D15" s="14"/>
      <c r="E15" s="33"/>
      <c r="F15" s="58"/>
      <c r="G15" s="36"/>
      <c r="H15" s="59">
        <f>IF(G15="",0,LOOKUP(G15,'[1]Bodování'!$A$2:$A$101,'[1]Bodování'!$B$2:$B$101))</f>
        <v>0</v>
      </c>
      <c r="I15" s="33"/>
      <c r="J15" s="58">
        <f>IF(I15="",0,LOOKUP(I15,Bodování!$A$2:$A$101,Bodování!$B$2:$B$101))</f>
        <v>0</v>
      </c>
      <c r="K15" s="36"/>
      <c r="L15" s="59">
        <f>IF(K15="",0,LOOKUP(K15,Bodování!$A$2:$A$101,Bodování!$B$2:$B$101))</f>
        <v>0</v>
      </c>
      <c r="M15" s="33"/>
      <c r="N15" s="58">
        <f>IF(M15="",0,LOOKUP(M15,Bodování!$A$2:$A$101,Bodování!$B$2:$B$101))</f>
        <v>0</v>
      </c>
      <c r="O15" s="36"/>
      <c r="P15" s="59">
        <f>IF(O15="",0,LOOKUP(O15,Bodování!$A$2:$A$101,Bodování!$B$2:$B$101))</f>
        <v>0</v>
      </c>
      <c r="Q15" s="33"/>
      <c r="R15" s="58">
        <f>IF(Q15="",0,LOOKUP(Q15,Bodování!$A$2:$A$101,Bodování!$B$2:$B$101))</f>
        <v>0</v>
      </c>
      <c r="S15" s="36"/>
      <c r="T15" s="59">
        <f>IF(S15="",0,LOOKUP(S15,Bodování!$A$2:$A$101,Bodování!$B$2:$B$101))</f>
        <v>0</v>
      </c>
      <c r="U15" s="33"/>
      <c r="V15" s="58">
        <f>IF(U15="",0,LOOKUP(U15,Bodování!$A$2:$A$101,Bodování!$B$2:$B$101))</f>
        <v>0</v>
      </c>
      <c r="W15" s="36"/>
      <c r="X15" s="59">
        <f>IF(W15="",0,LOOKUP(W15,Bodování!$A$2:$A$101,Bodování!$B$2:$B$101))</f>
        <v>0</v>
      </c>
      <c r="Y15" s="51">
        <f t="shared" si="0"/>
        <v>0</v>
      </c>
      <c r="Z15" s="51">
        <f>IF(Y15=0,0,LOOKUP(Y15,Bodování!$A$2:$A$101,Bodování!$B$2:$B$101))</f>
        <v>0</v>
      </c>
      <c r="AA15" s="51">
        <f t="shared" si="1"/>
        <v>0</v>
      </c>
      <c r="AB15" s="51">
        <f>IF(AA15=0,0,LOOKUP(AA15,Bodování!$A$2:$A$101,Bodování!$B$2:$B$101))</f>
        <v>0</v>
      </c>
      <c r="AC15" s="52">
        <f t="shared" si="2"/>
      </c>
      <c r="AD15" s="53">
        <f t="shared" si="3"/>
      </c>
      <c r="AE15" s="37">
        <v>6</v>
      </c>
      <c r="AF15" s="18"/>
      <c r="AG15" s="50">
        <f t="shared" si="4"/>
        <v>0</v>
      </c>
      <c r="AH15" s="50">
        <f t="shared" si="5"/>
        <v>0</v>
      </c>
      <c r="AI15" s="50">
        <f t="shared" si="6"/>
        <v>0</v>
      </c>
      <c r="AJ15" s="50">
        <f t="shared" si="7"/>
        <v>0</v>
      </c>
      <c r="AK15" s="50">
        <f t="shared" si="8"/>
        <v>0</v>
      </c>
      <c r="AL15" s="50">
        <f t="shared" si="9"/>
        <v>0</v>
      </c>
      <c r="AM15" s="50">
        <f t="shared" si="10"/>
        <v>0</v>
      </c>
      <c r="AN15" s="50">
        <f t="shared" si="11"/>
        <v>0</v>
      </c>
      <c r="AO15" s="50">
        <f t="shared" si="12"/>
        <v>0</v>
      </c>
      <c r="AP15" s="50">
        <f t="shared" si="13"/>
        <v>0</v>
      </c>
      <c r="AQ15" s="42">
        <f t="shared" si="14"/>
        <v>0</v>
      </c>
      <c r="AR15" s="42">
        <f t="shared" si="15"/>
        <v>10</v>
      </c>
      <c r="AS15" s="50">
        <f t="shared" si="16"/>
        <v>0</v>
      </c>
      <c r="AT15" s="50">
        <f t="shared" si="17"/>
        <v>0</v>
      </c>
      <c r="AU15" s="50">
        <f t="shared" si="18"/>
        <v>0</v>
      </c>
      <c r="AV15" s="50">
        <f t="shared" si="19"/>
        <v>0</v>
      </c>
      <c r="AW15" s="50">
        <f t="shared" si="20"/>
        <v>0</v>
      </c>
      <c r="AX15" s="50">
        <f t="shared" si="21"/>
        <v>0</v>
      </c>
      <c r="AY15" s="50">
        <f t="shared" si="22"/>
        <v>0</v>
      </c>
      <c r="AZ15" s="50">
        <f t="shared" si="23"/>
        <v>0</v>
      </c>
      <c r="BA15" s="50">
        <f t="shared" si="24"/>
        <v>0</v>
      </c>
      <c r="BB15" s="50">
        <f t="shared" si="25"/>
        <v>0</v>
      </c>
      <c r="BC15" s="42">
        <f t="shared" si="26"/>
        <v>0</v>
      </c>
      <c r="BD15" s="45">
        <f t="shared" si="27"/>
        <v>0</v>
      </c>
      <c r="BE15" s="60">
        <f t="shared" si="28"/>
        <v>0</v>
      </c>
      <c r="BF15" s="60"/>
    </row>
    <row r="16" spans="2:58" s="8" customFormat="1" ht="12.75">
      <c r="B16" s="14">
        <v>8</v>
      </c>
      <c r="C16" s="15"/>
      <c r="D16" s="14"/>
      <c r="E16" s="33"/>
      <c r="F16" s="58"/>
      <c r="G16" s="36"/>
      <c r="H16" s="59">
        <f>IF(G16="",0,LOOKUP(G16,'[1]Bodování'!$A$2:$A$101,'[1]Bodování'!$B$2:$B$101))</f>
        <v>0</v>
      </c>
      <c r="I16" s="33"/>
      <c r="J16" s="58">
        <f>IF(I16="",0,LOOKUP(I16,Bodování!$A$2:$A$101,Bodování!$B$2:$B$101))</f>
        <v>0</v>
      </c>
      <c r="K16" s="36"/>
      <c r="L16" s="59">
        <f>IF(K16="",0,LOOKUP(K16,Bodování!$A$2:$A$101,Bodování!$B$2:$B$101))</f>
        <v>0</v>
      </c>
      <c r="M16" s="33"/>
      <c r="N16" s="58">
        <f>IF(M16="",0,LOOKUP(M16,Bodování!$A$2:$A$101,Bodování!$B$2:$B$101))</f>
        <v>0</v>
      </c>
      <c r="O16" s="36"/>
      <c r="P16" s="59">
        <f>IF(O16="",0,LOOKUP(O16,Bodování!$A$2:$A$101,Bodování!$B$2:$B$101))</f>
        <v>0</v>
      </c>
      <c r="Q16" s="33"/>
      <c r="R16" s="58">
        <f>IF(Q16="",0,LOOKUP(Q16,Bodování!$A$2:$A$101,Bodování!$B$2:$B$101))</f>
        <v>0</v>
      </c>
      <c r="S16" s="36"/>
      <c r="T16" s="59">
        <f>IF(S16="",0,LOOKUP(S16,Bodování!$A$2:$A$101,Bodování!$B$2:$B$101))</f>
        <v>0</v>
      </c>
      <c r="U16" s="33"/>
      <c r="V16" s="58">
        <f>IF(U16="",0,LOOKUP(U16,Bodování!$A$2:$A$101,Bodování!$B$2:$B$101))</f>
        <v>0</v>
      </c>
      <c r="W16" s="36"/>
      <c r="X16" s="59">
        <f>IF(W16="",0,LOOKUP(W16,Bodování!$A$2:$A$101,Bodování!$B$2:$B$101))</f>
        <v>0</v>
      </c>
      <c r="Y16" s="51">
        <f t="shared" si="0"/>
        <v>0</v>
      </c>
      <c r="Z16" s="51">
        <f>IF(Y16=0,0,LOOKUP(Y16,Bodování!$A$2:$A$101,Bodování!$B$2:$B$101))</f>
        <v>0</v>
      </c>
      <c r="AA16" s="51">
        <f t="shared" si="1"/>
        <v>0</v>
      </c>
      <c r="AB16" s="51">
        <f>IF(AA16=0,0,LOOKUP(AA16,Bodování!$A$2:$A$101,Bodování!$B$2:$B$101))</f>
        <v>0</v>
      </c>
      <c r="AC16" s="52">
        <f t="shared" si="2"/>
      </c>
      <c r="AD16" s="53">
        <f t="shared" si="3"/>
      </c>
      <c r="AE16" s="37">
        <v>7</v>
      </c>
      <c r="AF16" s="18"/>
      <c r="AG16" s="50">
        <f t="shared" si="4"/>
        <v>0</v>
      </c>
      <c r="AH16" s="50">
        <f t="shared" si="5"/>
        <v>0</v>
      </c>
      <c r="AI16" s="50">
        <f t="shared" si="6"/>
        <v>0</v>
      </c>
      <c r="AJ16" s="50">
        <f t="shared" si="7"/>
        <v>0</v>
      </c>
      <c r="AK16" s="50">
        <f t="shared" si="8"/>
        <v>0</v>
      </c>
      <c r="AL16" s="50">
        <f t="shared" si="9"/>
        <v>0</v>
      </c>
      <c r="AM16" s="50">
        <f t="shared" si="10"/>
        <v>0</v>
      </c>
      <c r="AN16" s="50">
        <f t="shared" si="11"/>
        <v>0</v>
      </c>
      <c r="AO16" s="50">
        <f t="shared" si="12"/>
        <v>0</v>
      </c>
      <c r="AP16" s="50">
        <f t="shared" si="13"/>
        <v>0</v>
      </c>
      <c r="AQ16" s="42">
        <f t="shared" si="14"/>
        <v>0</v>
      </c>
      <c r="AR16" s="42">
        <f t="shared" si="15"/>
        <v>10</v>
      </c>
      <c r="AS16" s="50">
        <f t="shared" si="16"/>
        <v>0</v>
      </c>
      <c r="AT16" s="50">
        <f t="shared" si="17"/>
        <v>0</v>
      </c>
      <c r="AU16" s="50">
        <f t="shared" si="18"/>
        <v>0</v>
      </c>
      <c r="AV16" s="50">
        <f t="shared" si="19"/>
        <v>0</v>
      </c>
      <c r="AW16" s="50">
        <f t="shared" si="20"/>
        <v>0</v>
      </c>
      <c r="AX16" s="50">
        <f t="shared" si="21"/>
        <v>0</v>
      </c>
      <c r="AY16" s="50">
        <f t="shared" si="22"/>
        <v>0</v>
      </c>
      <c r="AZ16" s="50">
        <f t="shared" si="23"/>
        <v>0</v>
      </c>
      <c r="BA16" s="50">
        <f t="shared" si="24"/>
        <v>0</v>
      </c>
      <c r="BB16" s="50">
        <f t="shared" si="25"/>
        <v>0</v>
      </c>
      <c r="BC16" s="42">
        <f t="shared" si="26"/>
        <v>0</v>
      </c>
      <c r="BD16" s="45">
        <f t="shared" si="27"/>
        <v>0</v>
      </c>
      <c r="BE16" s="60">
        <f t="shared" si="28"/>
        <v>0</v>
      </c>
      <c r="BF16" s="60"/>
    </row>
    <row r="17" spans="2:58" s="8" customFormat="1" ht="12.75">
      <c r="B17" s="14">
        <v>9</v>
      </c>
      <c r="C17" s="15"/>
      <c r="D17" s="14"/>
      <c r="E17" s="33"/>
      <c r="F17" s="58"/>
      <c r="G17" s="36"/>
      <c r="H17" s="59">
        <f>IF(G17="",0,LOOKUP(G17,'[1]Bodování'!$A$2:$A$101,'[1]Bodování'!$B$2:$B$101))</f>
        <v>0</v>
      </c>
      <c r="I17" s="33"/>
      <c r="J17" s="58">
        <f>IF(I17="",0,LOOKUP(I17,Bodování!$A$2:$A$101,Bodování!$B$2:$B$101))</f>
        <v>0</v>
      </c>
      <c r="K17" s="36"/>
      <c r="L17" s="59">
        <f>IF(K17="",0,LOOKUP(K17,Bodování!$A$2:$A$101,Bodování!$B$2:$B$101))</f>
        <v>0</v>
      </c>
      <c r="M17" s="33"/>
      <c r="N17" s="58">
        <f>IF(M17="",0,LOOKUP(M17,Bodování!$A$2:$A$101,Bodování!$B$2:$B$101))</f>
        <v>0</v>
      </c>
      <c r="O17" s="36"/>
      <c r="P17" s="59">
        <f>IF(O17="",0,LOOKUP(O17,Bodování!$A$2:$A$101,Bodování!$B$2:$B$101))</f>
        <v>0</v>
      </c>
      <c r="Q17" s="33"/>
      <c r="R17" s="58">
        <f>IF(Q17="",0,LOOKUP(Q17,Bodování!$A$2:$A$101,Bodování!$B$2:$B$101))</f>
        <v>0</v>
      </c>
      <c r="S17" s="36"/>
      <c r="T17" s="59">
        <f>IF(S17="",0,LOOKUP(S17,Bodování!$A$2:$A$101,Bodování!$B$2:$B$101))</f>
        <v>0</v>
      </c>
      <c r="U17" s="33"/>
      <c r="V17" s="58">
        <f>IF(U17="",0,LOOKUP(U17,Bodování!$A$2:$A$101,Bodování!$B$2:$B$101))</f>
        <v>0</v>
      </c>
      <c r="W17" s="36"/>
      <c r="X17" s="59">
        <f>IF(W17="",0,LOOKUP(W17,Bodování!$A$2:$A$101,Bodování!$B$2:$B$101))</f>
        <v>0</v>
      </c>
      <c r="Y17" s="51">
        <f t="shared" si="0"/>
        <v>0</v>
      </c>
      <c r="Z17" s="51">
        <f>IF(Y17=0,0,LOOKUP(Y17,Bodování!$A$2:$A$101,Bodování!$B$2:$B$101))</f>
        <v>0</v>
      </c>
      <c r="AA17" s="51">
        <f t="shared" si="1"/>
        <v>0</v>
      </c>
      <c r="AB17" s="51">
        <f>IF(AA17=0,0,LOOKUP(AA17,Bodování!$A$2:$A$101,Bodování!$B$2:$B$101))</f>
        <v>0</v>
      </c>
      <c r="AC17" s="52">
        <f t="shared" si="2"/>
      </c>
      <c r="AD17" s="53">
        <f t="shared" si="3"/>
      </c>
      <c r="AE17" s="37">
        <v>8</v>
      </c>
      <c r="AF17" s="18"/>
      <c r="AG17" s="50">
        <f t="shared" si="4"/>
        <v>0</v>
      </c>
      <c r="AH17" s="50">
        <f t="shared" si="5"/>
        <v>0</v>
      </c>
      <c r="AI17" s="50">
        <f t="shared" si="6"/>
        <v>0</v>
      </c>
      <c r="AJ17" s="50">
        <f t="shared" si="7"/>
        <v>0</v>
      </c>
      <c r="AK17" s="50">
        <f t="shared" si="8"/>
        <v>0</v>
      </c>
      <c r="AL17" s="50">
        <f t="shared" si="9"/>
        <v>0</v>
      </c>
      <c r="AM17" s="50">
        <f t="shared" si="10"/>
        <v>0</v>
      </c>
      <c r="AN17" s="50">
        <f t="shared" si="11"/>
        <v>0</v>
      </c>
      <c r="AO17" s="50">
        <f t="shared" si="12"/>
        <v>0</v>
      </c>
      <c r="AP17" s="50">
        <f t="shared" si="13"/>
        <v>0</v>
      </c>
      <c r="AQ17" s="42">
        <f t="shared" si="14"/>
        <v>0</v>
      </c>
      <c r="AR17" s="42">
        <f t="shared" si="15"/>
        <v>10</v>
      </c>
      <c r="AS17" s="50">
        <f t="shared" si="16"/>
        <v>0</v>
      </c>
      <c r="AT17" s="50">
        <f t="shared" si="17"/>
        <v>0</v>
      </c>
      <c r="AU17" s="50">
        <f t="shared" si="18"/>
        <v>0</v>
      </c>
      <c r="AV17" s="50">
        <f t="shared" si="19"/>
        <v>0</v>
      </c>
      <c r="AW17" s="50">
        <f t="shared" si="20"/>
        <v>0</v>
      </c>
      <c r="AX17" s="50">
        <f t="shared" si="21"/>
        <v>0</v>
      </c>
      <c r="AY17" s="50">
        <f t="shared" si="22"/>
        <v>0</v>
      </c>
      <c r="AZ17" s="50">
        <f t="shared" si="23"/>
        <v>0</v>
      </c>
      <c r="BA17" s="50">
        <f t="shared" si="24"/>
        <v>0</v>
      </c>
      <c r="BB17" s="50">
        <f t="shared" si="25"/>
        <v>0</v>
      </c>
      <c r="BC17" s="42">
        <f t="shared" si="26"/>
        <v>0</v>
      </c>
      <c r="BD17" s="45">
        <f t="shared" si="27"/>
        <v>0</v>
      </c>
      <c r="BE17" s="60">
        <f t="shared" si="28"/>
        <v>0</v>
      </c>
      <c r="BF17" s="60"/>
    </row>
    <row r="18" spans="2:58" s="8" customFormat="1" ht="12.75">
      <c r="B18" s="14">
        <v>5</v>
      </c>
      <c r="C18" s="15"/>
      <c r="D18" s="14"/>
      <c r="E18" s="33"/>
      <c r="F18" s="58">
        <f>IF(E18="",0,LOOKUP(E18,'[1]Bodování'!$A$2:$A$101,'[1]Bodování'!$B$2:$B$101))</f>
        <v>0</v>
      </c>
      <c r="G18" s="36"/>
      <c r="H18" s="59"/>
      <c r="I18" s="33"/>
      <c r="J18" s="58">
        <f>IF(I18="",0,LOOKUP(I18,Bodování!$A$2:$A$101,Bodování!$B$2:$B$101))</f>
        <v>0</v>
      </c>
      <c r="K18" s="36"/>
      <c r="L18" s="59">
        <f>IF(K18="",0,LOOKUP(K18,Bodování!$A$2:$A$101,Bodování!$B$2:$B$101))</f>
        <v>0</v>
      </c>
      <c r="M18" s="33"/>
      <c r="N18" s="58">
        <f>IF(M18="",0,LOOKUP(M18,Bodování!$A$2:$A$101,Bodování!$B$2:$B$101))</f>
        <v>0</v>
      </c>
      <c r="O18" s="36"/>
      <c r="P18" s="59">
        <f>IF(O18="",0,LOOKUP(O18,Bodování!$A$2:$A$101,Bodování!$B$2:$B$101))</f>
        <v>0</v>
      </c>
      <c r="Q18" s="33"/>
      <c r="R18" s="58">
        <f>IF(Q18="",0,LOOKUP(Q18,Bodování!$A$2:$A$101,Bodování!$B$2:$B$101))</f>
        <v>0</v>
      </c>
      <c r="S18" s="36"/>
      <c r="T18" s="59">
        <f>IF(S18="",0,LOOKUP(S18,Bodování!$A$2:$A$101,Bodování!$B$2:$B$101))</f>
        <v>0</v>
      </c>
      <c r="U18" s="33"/>
      <c r="V18" s="58">
        <f>IF(U18="",0,LOOKUP(U18,Bodování!$A$2:$A$101,Bodování!$B$2:$B$101))</f>
        <v>0</v>
      </c>
      <c r="W18" s="36"/>
      <c r="X18" s="59">
        <f>IF(W18="",0,LOOKUP(W18,Bodování!$A$2:$A$101,Bodování!$B$2:$B$101))</f>
        <v>0</v>
      </c>
      <c r="Y18" s="51">
        <f t="shared" si="0"/>
        <v>0</v>
      </c>
      <c r="Z18" s="51">
        <f>IF(Y18=0,0,LOOKUP(Y18,Bodování!$A$2:$A$101,Bodování!$B$2:$B$101))</f>
        <v>0</v>
      </c>
      <c r="AA18" s="51">
        <f t="shared" si="1"/>
        <v>0</v>
      </c>
      <c r="AB18" s="51">
        <f>IF(AA18=0,0,LOOKUP(AA18,Bodování!$A$2:$A$101,Bodování!$B$2:$B$101))</f>
        <v>0</v>
      </c>
      <c r="AC18" s="52">
        <f t="shared" si="2"/>
      </c>
      <c r="AD18" s="53">
        <f t="shared" si="3"/>
      </c>
      <c r="AE18" s="37">
        <v>9</v>
      </c>
      <c r="AF18" s="18"/>
      <c r="AG18" s="50">
        <f t="shared" si="4"/>
        <v>0</v>
      </c>
      <c r="AH18" s="50">
        <f t="shared" si="5"/>
        <v>0</v>
      </c>
      <c r="AI18" s="50">
        <f t="shared" si="6"/>
        <v>0</v>
      </c>
      <c r="AJ18" s="50">
        <f t="shared" si="7"/>
        <v>0</v>
      </c>
      <c r="AK18" s="50">
        <f t="shared" si="8"/>
        <v>0</v>
      </c>
      <c r="AL18" s="50">
        <f t="shared" si="9"/>
        <v>0</v>
      </c>
      <c r="AM18" s="50">
        <f t="shared" si="10"/>
        <v>0</v>
      </c>
      <c r="AN18" s="50">
        <f t="shared" si="11"/>
        <v>0</v>
      </c>
      <c r="AO18" s="50">
        <f t="shared" si="12"/>
        <v>0</v>
      </c>
      <c r="AP18" s="50">
        <f t="shared" si="13"/>
        <v>0</v>
      </c>
      <c r="AQ18" s="42">
        <f t="shared" si="14"/>
        <v>0</v>
      </c>
      <c r="AR18" s="42">
        <f t="shared" si="15"/>
        <v>10</v>
      </c>
      <c r="AS18" s="50">
        <f t="shared" si="16"/>
        <v>0</v>
      </c>
      <c r="AT18" s="50">
        <f t="shared" si="17"/>
        <v>0</v>
      </c>
      <c r="AU18" s="50">
        <f t="shared" si="18"/>
        <v>0</v>
      </c>
      <c r="AV18" s="50">
        <f t="shared" si="19"/>
        <v>0</v>
      </c>
      <c r="AW18" s="50">
        <f t="shared" si="20"/>
        <v>0</v>
      </c>
      <c r="AX18" s="50">
        <f t="shared" si="21"/>
        <v>0</v>
      </c>
      <c r="AY18" s="50">
        <f t="shared" si="22"/>
        <v>0</v>
      </c>
      <c r="AZ18" s="50">
        <f t="shared" si="23"/>
        <v>0</v>
      </c>
      <c r="BA18" s="50">
        <f t="shared" si="24"/>
        <v>0</v>
      </c>
      <c r="BB18" s="50">
        <f t="shared" si="25"/>
        <v>0</v>
      </c>
      <c r="BC18" s="42">
        <f t="shared" si="26"/>
        <v>0</v>
      </c>
      <c r="BD18" s="45">
        <f t="shared" si="27"/>
        <v>0</v>
      </c>
      <c r="BE18" s="60">
        <f t="shared" si="28"/>
        <v>0</v>
      </c>
      <c r="BF18" s="60"/>
    </row>
    <row r="19" spans="2:58" s="8" customFormat="1" ht="12.75">
      <c r="B19" s="14">
        <v>10</v>
      </c>
      <c r="C19" s="15"/>
      <c r="D19" s="14"/>
      <c r="E19" s="33"/>
      <c r="F19" s="58"/>
      <c r="G19" s="36"/>
      <c r="H19" s="59">
        <f>IF(G19="",0,LOOKUP(G19,'[1]Bodování'!$A$2:$A$101,'[1]Bodování'!$B$2:$B$101))</f>
        <v>0</v>
      </c>
      <c r="I19" s="33"/>
      <c r="J19" s="58">
        <f>IF(I19="",0,LOOKUP(I19,Bodování!$A$2:$A$101,Bodování!$B$2:$B$101))</f>
        <v>0</v>
      </c>
      <c r="K19" s="36"/>
      <c r="L19" s="59">
        <f>IF(K19="",0,LOOKUP(K19,Bodování!$A$2:$A$101,Bodování!$B$2:$B$101))</f>
        <v>0</v>
      </c>
      <c r="M19" s="33"/>
      <c r="N19" s="58">
        <f>IF(M19="",0,LOOKUP(M19,Bodování!$A$2:$A$101,Bodování!$B$2:$B$101))</f>
        <v>0</v>
      </c>
      <c r="O19" s="36"/>
      <c r="P19" s="59">
        <f>IF(O19="",0,LOOKUP(O19,Bodování!$A$2:$A$101,Bodování!$B$2:$B$101))</f>
        <v>0</v>
      </c>
      <c r="Q19" s="33"/>
      <c r="R19" s="58">
        <f>IF(Q19="",0,LOOKUP(Q19,Bodování!$A$2:$A$101,Bodování!$B$2:$B$101))</f>
        <v>0</v>
      </c>
      <c r="S19" s="36"/>
      <c r="T19" s="59">
        <f>IF(S19="",0,LOOKUP(S19,Bodování!$A$2:$A$101,Bodování!$B$2:$B$101))</f>
        <v>0</v>
      </c>
      <c r="U19" s="33"/>
      <c r="V19" s="58">
        <f>IF(U19="",0,LOOKUP(U19,Bodování!$A$2:$A$101,Bodování!$B$2:$B$101))</f>
        <v>0</v>
      </c>
      <c r="W19" s="36"/>
      <c r="X19" s="59">
        <f>IF(W19="",0,LOOKUP(W19,Bodování!$A$2:$A$101,Bodování!$B$2:$B$101))</f>
        <v>0</v>
      </c>
      <c r="Y19" s="51">
        <f t="shared" si="0"/>
        <v>0</v>
      </c>
      <c r="Z19" s="51">
        <f>IF(Y19=0,0,LOOKUP(Y19,Bodování!$A$2:$A$101,Bodování!$B$2:$B$101))</f>
        <v>0</v>
      </c>
      <c r="AA19" s="51">
        <f t="shared" si="1"/>
        <v>0</v>
      </c>
      <c r="AB19" s="51">
        <f>IF(AA19=0,0,LOOKUP(AA19,Bodování!$A$2:$A$101,Bodování!$B$2:$B$101))</f>
        <v>0</v>
      </c>
      <c r="AC19" s="52">
        <f t="shared" si="2"/>
      </c>
      <c r="AD19" s="53">
        <f t="shared" si="3"/>
      </c>
      <c r="AE19" s="37">
        <v>10</v>
      </c>
      <c r="AF19" s="18"/>
      <c r="AG19" s="50">
        <f t="shared" si="4"/>
        <v>0</v>
      </c>
      <c r="AH19" s="50">
        <f t="shared" si="5"/>
        <v>0</v>
      </c>
      <c r="AI19" s="50">
        <f t="shared" si="6"/>
        <v>0</v>
      </c>
      <c r="AJ19" s="50">
        <f t="shared" si="7"/>
        <v>0</v>
      </c>
      <c r="AK19" s="50">
        <f t="shared" si="8"/>
        <v>0</v>
      </c>
      <c r="AL19" s="50">
        <f t="shared" si="9"/>
        <v>0</v>
      </c>
      <c r="AM19" s="50">
        <f t="shared" si="10"/>
        <v>0</v>
      </c>
      <c r="AN19" s="50">
        <f t="shared" si="11"/>
        <v>0</v>
      </c>
      <c r="AO19" s="50">
        <f t="shared" si="12"/>
        <v>0</v>
      </c>
      <c r="AP19" s="50">
        <f t="shared" si="13"/>
        <v>0</v>
      </c>
      <c r="AQ19" s="42">
        <f t="shared" si="14"/>
        <v>0</v>
      </c>
      <c r="AR19" s="42">
        <f t="shared" si="15"/>
        <v>10</v>
      </c>
      <c r="AS19" s="50">
        <f t="shared" si="16"/>
        <v>0</v>
      </c>
      <c r="AT19" s="50">
        <f t="shared" si="17"/>
        <v>0</v>
      </c>
      <c r="AU19" s="50">
        <f t="shared" si="18"/>
        <v>0</v>
      </c>
      <c r="AV19" s="50">
        <f t="shared" si="19"/>
        <v>0</v>
      </c>
      <c r="AW19" s="50">
        <f t="shared" si="20"/>
        <v>0</v>
      </c>
      <c r="AX19" s="50">
        <f t="shared" si="21"/>
        <v>0</v>
      </c>
      <c r="AY19" s="50">
        <f t="shared" si="22"/>
        <v>0</v>
      </c>
      <c r="AZ19" s="50">
        <f t="shared" si="23"/>
        <v>0</v>
      </c>
      <c r="BA19" s="50">
        <f t="shared" si="24"/>
        <v>0</v>
      </c>
      <c r="BB19" s="50">
        <f t="shared" si="25"/>
        <v>0</v>
      </c>
      <c r="BC19" s="42">
        <f t="shared" si="26"/>
        <v>0</v>
      </c>
      <c r="BD19" s="45">
        <f t="shared" si="27"/>
        <v>0</v>
      </c>
      <c r="BE19" s="60">
        <f t="shared" si="28"/>
        <v>0</v>
      </c>
      <c r="BF19" s="60"/>
    </row>
    <row r="20" spans="2:58" s="8" customFormat="1" ht="12.75">
      <c r="B20" s="14"/>
      <c r="C20" s="15"/>
      <c r="D20" s="14"/>
      <c r="E20" s="33"/>
      <c r="F20" s="58">
        <f>IF(E20="",0,LOOKUP(E20,Bodování!$A$2:$A$101,Bodování!$B$2:$B$101))</f>
        <v>0</v>
      </c>
      <c r="G20" s="36"/>
      <c r="H20" s="59">
        <f>IF(G20="",0,LOOKUP(G20,Bodování!$A$2:$A$101,Bodování!$B$2:$B$101))</f>
        <v>0</v>
      </c>
      <c r="I20" s="33"/>
      <c r="J20" s="58">
        <f>IF(I20="",0,LOOKUP(I20,Bodování!$A$2:$A$101,Bodování!$B$2:$B$101))</f>
        <v>0</v>
      </c>
      <c r="K20" s="36"/>
      <c r="L20" s="59">
        <f>IF(K20="",0,LOOKUP(K20,Bodování!$A$2:$A$101,Bodování!$B$2:$B$101))</f>
        <v>0</v>
      </c>
      <c r="M20" s="33"/>
      <c r="N20" s="58">
        <f>IF(M20="",0,LOOKUP(M20,Bodování!$A$2:$A$101,Bodování!$B$2:$B$101))</f>
        <v>0</v>
      </c>
      <c r="O20" s="36"/>
      <c r="P20" s="59">
        <f>IF(O20="",0,LOOKUP(O20,Bodování!$A$2:$A$101,Bodování!$B$2:$B$101))</f>
        <v>0</v>
      </c>
      <c r="Q20" s="33"/>
      <c r="R20" s="58">
        <f>IF(Q20="",0,LOOKUP(Q20,Bodování!$A$2:$A$101,Bodování!$B$2:$B$101))</f>
        <v>0</v>
      </c>
      <c r="S20" s="36"/>
      <c r="T20" s="59">
        <f>IF(S20="",0,LOOKUP(S20,Bodování!$A$2:$A$101,Bodování!$B$2:$B$101))</f>
        <v>0</v>
      </c>
      <c r="U20" s="33"/>
      <c r="V20" s="58">
        <f>IF(U20="",0,LOOKUP(U20,Bodování!$A$2:$A$101,Bodování!$B$2:$B$101))</f>
        <v>0</v>
      </c>
      <c r="W20" s="36"/>
      <c r="X20" s="59">
        <f>IF(W20="",0,LOOKUP(W20,Bodování!$A$2:$A$101,Bodování!$B$2:$B$101))</f>
        <v>0</v>
      </c>
      <c r="Y20" s="51">
        <f aca="true" t="shared" si="29" ref="Y20:Y59">IF(BE20&lt;7,0,AQ20)</f>
        <v>0</v>
      </c>
      <c r="Z20" s="51">
        <f>IF(Y20=0,0,LOOKUP(Y20,Bodování!$A$2:$A$101,Bodování!$B$2:$B$101))</f>
        <v>0</v>
      </c>
      <c r="AA20" s="51">
        <f aca="true" t="shared" si="30" ref="AA20:AA59">IF(BE20&lt;10,0,IF(AR20&gt;1,AQ20,BC20))</f>
        <v>0</v>
      </c>
      <c r="AB20" s="51">
        <f>IF(AA20=0,0,LOOKUP(AA20,Bodování!$A$2:$A$101,Bodování!$B$2:$B$101))</f>
        <v>0</v>
      </c>
      <c r="AC20" s="52">
        <f aca="true" t="shared" si="31" ref="AC20:AC59">IF(C20&gt;0,E20+G20+I20+K20+M20+O20+Q20+S20+U20+W20-Y20-AA20,"")</f>
      </c>
      <c r="AD20" s="53">
        <f aca="true" t="shared" si="32" ref="AD20:AD59">IF(C20&gt;0,F20+H20+J20+L20+N20+P20+R20+T20+V20+X20-Z20-AB20,"")</f>
      </c>
      <c r="AE20" s="37"/>
      <c r="AF20" s="18"/>
      <c r="AG20" s="50">
        <f aca="true" t="shared" si="33" ref="AG20:AG59">E20</f>
        <v>0</v>
      </c>
      <c r="AH20" s="50">
        <f aca="true" t="shared" si="34" ref="AH20:AH59">G20</f>
        <v>0</v>
      </c>
      <c r="AI20" s="50">
        <f aca="true" t="shared" si="35" ref="AI20:AI59">I20</f>
        <v>0</v>
      </c>
      <c r="AJ20" s="50">
        <f aca="true" t="shared" si="36" ref="AJ20:AJ59">K20</f>
        <v>0</v>
      </c>
      <c r="AK20" s="50">
        <f aca="true" t="shared" si="37" ref="AK20:AK59">M20</f>
        <v>0</v>
      </c>
      <c r="AL20" s="50">
        <f aca="true" t="shared" si="38" ref="AL20:AL59">O20</f>
        <v>0</v>
      </c>
      <c r="AM20" s="50">
        <f aca="true" t="shared" si="39" ref="AM20:AM59">Q20</f>
        <v>0</v>
      </c>
      <c r="AN20" s="50">
        <f aca="true" t="shared" si="40" ref="AN20:AN59">S20</f>
        <v>0</v>
      </c>
      <c r="AO20" s="50">
        <f aca="true" t="shared" si="41" ref="AO20:AO59">U20</f>
        <v>0</v>
      </c>
      <c r="AP20" s="50">
        <f aca="true" t="shared" si="42" ref="AP20:AP59">W20</f>
        <v>0</v>
      </c>
      <c r="AQ20" s="42">
        <f aca="true" t="shared" si="43" ref="AQ20:AQ59">MAX(AG20:AP20)</f>
        <v>0</v>
      </c>
      <c r="AR20" s="42">
        <f aca="true" t="shared" si="44" ref="AR20:AR59">COUNTIF(AG20:AP20,AQ20)</f>
        <v>10</v>
      </c>
      <c r="AS20" s="50">
        <f aca="true" t="shared" si="45" ref="AS20:AS59">IF(AQ20=AG20,0,AG20)</f>
        <v>0</v>
      </c>
      <c r="AT20" s="50">
        <f aca="true" t="shared" si="46" ref="AT20:AT59">IF(AQ20=AH20,0,AH20)</f>
        <v>0</v>
      </c>
      <c r="AU20" s="50">
        <f aca="true" t="shared" si="47" ref="AU20:AU59">IF(AQ20=AI20,0,AI20)</f>
        <v>0</v>
      </c>
      <c r="AV20" s="50">
        <f aca="true" t="shared" si="48" ref="AV20:AV59">IF(AQ20=AJ20,0,AJ20)</f>
        <v>0</v>
      </c>
      <c r="AW20" s="50">
        <f aca="true" t="shared" si="49" ref="AW20:AW59">IF(AQ20=AK20,0,AK20)</f>
        <v>0</v>
      </c>
      <c r="AX20" s="50">
        <f aca="true" t="shared" si="50" ref="AX20:AX59">IF(AQ20=AL20,0,AL20)</f>
        <v>0</v>
      </c>
      <c r="AY20" s="50">
        <f aca="true" t="shared" si="51" ref="AY20:AY59">IF(AQ20=AM20,0,AM20)</f>
        <v>0</v>
      </c>
      <c r="AZ20" s="50">
        <f aca="true" t="shared" si="52" ref="AZ20:AZ59">IF(AQ20=AN20,0,AN20)</f>
        <v>0</v>
      </c>
      <c r="BA20" s="50">
        <f aca="true" t="shared" si="53" ref="BA20:BA59">IF(AQ20=AO20,0,AO20)</f>
        <v>0</v>
      </c>
      <c r="BB20" s="50">
        <f aca="true" t="shared" si="54" ref="BB20:BB59">IF(AQ20=AP20,0,AP20)</f>
        <v>0</v>
      </c>
      <c r="BC20" s="42">
        <f aca="true" t="shared" si="55" ref="BC20:BC59">MAX(AS20:BB20)</f>
        <v>0</v>
      </c>
      <c r="BD20" s="45">
        <f aca="true" t="shared" si="56" ref="BD20:BD59">IF(C20="",0,1)</f>
        <v>0</v>
      </c>
      <c r="BE20" s="60">
        <f aca="true" t="shared" si="57" ref="BE20:BE59">10-(COUNTIF(AG20:AP20,0))</f>
        <v>0</v>
      </c>
      <c r="BF20" s="60"/>
    </row>
    <row r="21" spans="2:58" s="8" customFormat="1" ht="12.75">
      <c r="B21" s="14"/>
      <c r="C21" s="15"/>
      <c r="D21" s="14"/>
      <c r="E21" s="33"/>
      <c r="F21" s="58">
        <f>IF(E21="",0,LOOKUP(E21,Bodování!$A$2:$A$101,Bodování!$B$2:$B$101))</f>
        <v>0</v>
      </c>
      <c r="G21" s="36"/>
      <c r="H21" s="59">
        <f>IF(G21="",0,LOOKUP(G21,Bodování!$A$2:$A$101,Bodování!$B$2:$B$101))</f>
        <v>0</v>
      </c>
      <c r="I21" s="33"/>
      <c r="J21" s="58">
        <f>IF(I21="",0,LOOKUP(I21,Bodování!$A$2:$A$101,Bodování!$B$2:$B$101))</f>
        <v>0</v>
      </c>
      <c r="K21" s="36"/>
      <c r="L21" s="59">
        <f>IF(K21="",0,LOOKUP(K21,Bodování!$A$2:$A$101,Bodování!$B$2:$B$101))</f>
        <v>0</v>
      </c>
      <c r="M21" s="33"/>
      <c r="N21" s="58">
        <f>IF(M21="",0,LOOKUP(M21,Bodování!$A$2:$A$101,Bodování!$B$2:$B$101))</f>
        <v>0</v>
      </c>
      <c r="O21" s="36"/>
      <c r="P21" s="59">
        <f>IF(O21="",0,LOOKUP(O21,Bodování!$A$2:$A$101,Bodování!$B$2:$B$101))</f>
        <v>0</v>
      </c>
      <c r="Q21" s="33"/>
      <c r="R21" s="58">
        <f>IF(Q21="",0,LOOKUP(Q21,Bodování!$A$2:$A$101,Bodování!$B$2:$B$101))</f>
        <v>0</v>
      </c>
      <c r="S21" s="36"/>
      <c r="T21" s="59">
        <f>IF(S21="",0,LOOKUP(S21,Bodování!$A$2:$A$101,Bodování!$B$2:$B$101))</f>
        <v>0</v>
      </c>
      <c r="U21" s="33"/>
      <c r="V21" s="58">
        <f>IF(U21="",0,LOOKUP(U21,Bodování!$A$2:$A$101,Bodování!$B$2:$B$101))</f>
        <v>0</v>
      </c>
      <c r="W21" s="36"/>
      <c r="X21" s="59">
        <f>IF(W21="",0,LOOKUP(W21,Bodování!$A$2:$A$101,Bodování!$B$2:$B$101))</f>
        <v>0</v>
      </c>
      <c r="Y21" s="51">
        <f t="shared" si="29"/>
        <v>0</v>
      </c>
      <c r="Z21" s="51">
        <f>IF(Y21=0,0,LOOKUP(Y21,Bodování!$A$2:$A$101,Bodování!$B$2:$B$101))</f>
        <v>0</v>
      </c>
      <c r="AA21" s="51">
        <f t="shared" si="30"/>
        <v>0</v>
      </c>
      <c r="AB21" s="51">
        <f>IF(AA21=0,0,LOOKUP(AA21,Bodování!$A$2:$A$101,Bodování!$B$2:$B$101))</f>
        <v>0</v>
      </c>
      <c r="AC21" s="52">
        <f t="shared" si="31"/>
      </c>
      <c r="AD21" s="53">
        <f t="shared" si="32"/>
      </c>
      <c r="AE21" s="37"/>
      <c r="AF21" s="18"/>
      <c r="AG21" s="50">
        <f t="shared" si="33"/>
        <v>0</v>
      </c>
      <c r="AH21" s="50">
        <f t="shared" si="34"/>
        <v>0</v>
      </c>
      <c r="AI21" s="50">
        <f t="shared" si="35"/>
        <v>0</v>
      </c>
      <c r="AJ21" s="50">
        <f t="shared" si="36"/>
        <v>0</v>
      </c>
      <c r="AK21" s="50">
        <f t="shared" si="37"/>
        <v>0</v>
      </c>
      <c r="AL21" s="50">
        <f t="shared" si="38"/>
        <v>0</v>
      </c>
      <c r="AM21" s="50">
        <f t="shared" si="39"/>
        <v>0</v>
      </c>
      <c r="AN21" s="50">
        <f t="shared" si="40"/>
        <v>0</v>
      </c>
      <c r="AO21" s="50">
        <f t="shared" si="41"/>
        <v>0</v>
      </c>
      <c r="AP21" s="50">
        <f t="shared" si="42"/>
        <v>0</v>
      </c>
      <c r="AQ21" s="42">
        <f t="shared" si="43"/>
        <v>0</v>
      </c>
      <c r="AR21" s="42">
        <f t="shared" si="44"/>
        <v>10</v>
      </c>
      <c r="AS21" s="50">
        <f t="shared" si="45"/>
        <v>0</v>
      </c>
      <c r="AT21" s="50">
        <f t="shared" si="46"/>
        <v>0</v>
      </c>
      <c r="AU21" s="50">
        <f t="shared" si="47"/>
        <v>0</v>
      </c>
      <c r="AV21" s="50">
        <f t="shared" si="48"/>
        <v>0</v>
      </c>
      <c r="AW21" s="50">
        <f t="shared" si="49"/>
        <v>0</v>
      </c>
      <c r="AX21" s="50">
        <f t="shared" si="50"/>
        <v>0</v>
      </c>
      <c r="AY21" s="50">
        <f t="shared" si="51"/>
        <v>0</v>
      </c>
      <c r="AZ21" s="50">
        <f t="shared" si="52"/>
        <v>0</v>
      </c>
      <c r="BA21" s="50">
        <f t="shared" si="53"/>
        <v>0</v>
      </c>
      <c r="BB21" s="50">
        <f t="shared" si="54"/>
        <v>0</v>
      </c>
      <c r="BC21" s="42">
        <f t="shared" si="55"/>
        <v>0</v>
      </c>
      <c r="BD21" s="45">
        <f t="shared" si="56"/>
        <v>0</v>
      </c>
      <c r="BE21" s="60">
        <f t="shared" si="57"/>
        <v>0</v>
      </c>
      <c r="BF21" s="60"/>
    </row>
    <row r="22" spans="2:58" s="8" customFormat="1" ht="12.75">
      <c r="B22" s="14"/>
      <c r="C22" s="15"/>
      <c r="D22" s="14"/>
      <c r="E22" s="33"/>
      <c r="F22" s="58">
        <f>IF(E22="",0,LOOKUP(E22,Bodování!$A$2:$A$101,Bodování!$B$2:$B$101))</f>
        <v>0</v>
      </c>
      <c r="G22" s="36"/>
      <c r="H22" s="59">
        <f>IF(G22="",0,LOOKUP(G22,Bodování!$A$2:$A$101,Bodování!$B$2:$B$101))</f>
        <v>0</v>
      </c>
      <c r="I22" s="33"/>
      <c r="J22" s="58">
        <f>IF(I22="",0,LOOKUP(I22,Bodování!$A$2:$A$101,Bodování!$B$2:$B$101))</f>
        <v>0</v>
      </c>
      <c r="K22" s="36"/>
      <c r="L22" s="59">
        <f>IF(K22="",0,LOOKUP(K22,Bodování!$A$2:$A$101,Bodování!$B$2:$B$101))</f>
        <v>0</v>
      </c>
      <c r="M22" s="33"/>
      <c r="N22" s="58">
        <f>IF(M22="",0,LOOKUP(M22,Bodování!$A$2:$A$101,Bodování!$B$2:$B$101))</f>
        <v>0</v>
      </c>
      <c r="O22" s="36"/>
      <c r="P22" s="59">
        <f>IF(O22="",0,LOOKUP(O22,Bodování!$A$2:$A$101,Bodování!$B$2:$B$101))</f>
        <v>0</v>
      </c>
      <c r="Q22" s="33"/>
      <c r="R22" s="58">
        <f>IF(Q22="",0,LOOKUP(Q22,Bodování!$A$2:$A$101,Bodování!$B$2:$B$101))</f>
        <v>0</v>
      </c>
      <c r="S22" s="36"/>
      <c r="T22" s="59">
        <f>IF(S22="",0,LOOKUP(S22,Bodování!$A$2:$A$101,Bodování!$B$2:$B$101))</f>
        <v>0</v>
      </c>
      <c r="U22" s="33"/>
      <c r="V22" s="58">
        <f>IF(U22="",0,LOOKUP(U22,Bodování!$A$2:$A$101,Bodování!$B$2:$B$101))</f>
        <v>0</v>
      </c>
      <c r="W22" s="36"/>
      <c r="X22" s="59">
        <f>IF(W22="",0,LOOKUP(W22,Bodování!$A$2:$A$101,Bodování!$B$2:$B$101))</f>
        <v>0</v>
      </c>
      <c r="Y22" s="51">
        <f t="shared" si="29"/>
        <v>0</v>
      </c>
      <c r="Z22" s="51">
        <f>IF(Y22=0,0,LOOKUP(Y22,Bodování!$A$2:$A$101,Bodování!$B$2:$B$101))</f>
        <v>0</v>
      </c>
      <c r="AA22" s="51">
        <f t="shared" si="30"/>
        <v>0</v>
      </c>
      <c r="AB22" s="51">
        <f>IF(AA22=0,0,LOOKUP(AA22,Bodování!$A$2:$A$101,Bodování!$B$2:$B$101))</f>
        <v>0</v>
      </c>
      <c r="AC22" s="52">
        <f t="shared" si="31"/>
      </c>
      <c r="AD22" s="53">
        <f t="shared" si="32"/>
      </c>
      <c r="AE22" s="37"/>
      <c r="AF22" s="18"/>
      <c r="AG22" s="50">
        <f t="shared" si="33"/>
        <v>0</v>
      </c>
      <c r="AH22" s="50">
        <f t="shared" si="34"/>
        <v>0</v>
      </c>
      <c r="AI22" s="50">
        <f t="shared" si="35"/>
        <v>0</v>
      </c>
      <c r="AJ22" s="50">
        <f t="shared" si="36"/>
        <v>0</v>
      </c>
      <c r="AK22" s="50">
        <f t="shared" si="37"/>
        <v>0</v>
      </c>
      <c r="AL22" s="50">
        <f t="shared" si="38"/>
        <v>0</v>
      </c>
      <c r="AM22" s="50">
        <f t="shared" si="39"/>
        <v>0</v>
      </c>
      <c r="AN22" s="50">
        <f t="shared" si="40"/>
        <v>0</v>
      </c>
      <c r="AO22" s="50">
        <f t="shared" si="41"/>
        <v>0</v>
      </c>
      <c r="AP22" s="50">
        <f t="shared" si="42"/>
        <v>0</v>
      </c>
      <c r="AQ22" s="42">
        <f t="shared" si="43"/>
        <v>0</v>
      </c>
      <c r="AR22" s="42">
        <f t="shared" si="44"/>
        <v>10</v>
      </c>
      <c r="AS22" s="50">
        <f t="shared" si="45"/>
        <v>0</v>
      </c>
      <c r="AT22" s="50">
        <f t="shared" si="46"/>
        <v>0</v>
      </c>
      <c r="AU22" s="50">
        <f t="shared" si="47"/>
        <v>0</v>
      </c>
      <c r="AV22" s="50">
        <f t="shared" si="48"/>
        <v>0</v>
      </c>
      <c r="AW22" s="50">
        <f t="shared" si="49"/>
        <v>0</v>
      </c>
      <c r="AX22" s="50">
        <f t="shared" si="50"/>
        <v>0</v>
      </c>
      <c r="AY22" s="50">
        <f t="shared" si="51"/>
        <v>0</v>
      </c>
      <c r="AZ22" s="50">
        <f t="shared" si="52"/>
        <v>0</v>
      </c>
      <c r="BA22" s="50">
        <f t="shared" si="53"/>
        <v>0</v>
      </c>
      <c r="BB22" s="50">
        <f t="shared" si="54"/>
        <v>0</v>
      </c>
      <c r="BC22" s="42">
        <f t="shared" si="55"/>
        <v>0</v>
      </c>
      <c r="BD22" s="45">
        <f t="shared" si="56"/>
        <v>0</v>
      </c>
      <c r="BE22" s="60">
        <f t="shared" si="57"/>
        <v>0</v>
      </c>
      <c r="BF22" s="60"/>
    </row>
    <row r="23" spans="2:58" s="8" customFormat="1" ht="12.75">
      <c r="B23" s="14"/>
      <c r="C23" s="15"/>
      <c r="D23" s="14"/>
      <c r="E23" s="33"/>
      <c r="F23" s="58">
        <f>IF(E23="",0,LOOKUP(E23,Bodování!$A$2:$A$101,Bodování!$B$2:$B$101))</f>
        <v>0</v>
      </c>
      <c r="G23" s="36"/>
      <c r="H23" s="59">
        <f>IF(G23="",0,LOOKUP(G23,Bodování!$A$2:$A$101,Bodování!$B$2:$B$101))</f>
        <v>0</v>
      </c>
      <c r="I23" s="33"/>
      <c r="J23" s="58">
        <f>IF(I23="",0,LOOKUP(I23,Bodování!$A$2:$A$101,Bodování!$B$2:$B$101))</f>
        <v>0</v>
      </c>
      <c r="K23" s="36"/>
      <c r="L23" s="59">
        <f>IF(K23="",0,LOOKUP(K23,Bodování!$A$2:$A$101,Bodování!$B$2:$B$101))</f>
        <v>0</v>
      </c>
      <c r="M23" s="33"/>
      <c r="N23" s="58">
        <f>IF(M23="",0,LOOKUP(M23,Bodování!$A$2:$A$101,Bodování!$B$2:$B$101))</f>
        <v>0</v>
      </c>
      <c r="O23" s="36"/>
      <c r="P23" s="59">
        <f>IF(O23="",0,LOOKUP(O23,Bodování!$A$2:$A$101,Bodování!$B$2:$B$101))</f>
        <v>0</v>
      </c>
      <c r="Q23" s="33"/>
      <c r="R23" s="58">
        <f>IF(Q23="",0,LOOKUP(Q23,Bodování!$A$2:$A$101,Bodování!$B$2:$B$101))</f>
        <v>0</v>
      </c>
      <c r="S23" s="36"/>
      <c r="T23" s="59">
        <f>IF(S23="",0,LOOKUP(S23,Bodování!$A$2:$A$101,Bodování!$B$2:$B$101))</f>
        <v>0</v>
      </c>
      <c r="U23" s="33"/>
      <c r="V23" s="58">
        <f>IF(U23="",0,LOOKUP(U23,Bodování!$A$2:$A$101,Bodování!$B$2:$B$101))</f>
        <v>0</v>
      </c>
      <c r="W23" s="36"/>
      <c r="X23" s="59">
        <f>IF(W23="",0,LOOKUP(W23,Bodování!$A$2:$A$101,Bodování!$B$2:$B$101))</f>
        <v>0</v>
      </c>
      <c r="Y23" s="51">
        <f t="shared" si="29"/>
        <v>0</v>
      </c>
      <c r="Z23" s="51">
        <f>IF(Y23=0,0,LOOKUP(Y23,Bodování!$A$2:$A$101,Bodování!$B$2:$B$101))</f>
        <v>0</v>
      </c>
      <c r="AA23" s="51">
        <f t="shared" si="30"/>
        <v>0</v>
      </c>
      <c r="AB23" s="51">
        <f>IF(AA23=0,0,LOOKUP(AA23,Bodování!$A$2:$A$101,Bodování!$B$2:$B$101))</f>
        <v>0</v>
      </c>
      <c r="AC23" s="52">
        <f t="shared" si="31"/>
      </c>
      <c r="AD23" s="53">
        <f t="shared" si="32"/>
      </c>
      <c r="AE23" s="37"/>
      <c r="AF23" s="18"/>
      <c r="AG23" s="50">
        <f t="shared" si="33"/>
        <v>0</v>
      </c>
      <c r="AH23" s="50">
        <f t="shared" si="34"/>
        <v>0</v>
      </c>
      <c r="AI23" s="50">
        <f t="shared" si="35"/>
        <v>0</v>
      </c>
      <c r="AJ23" s="50">
        <f t="shared" si="36"/>
        <v>0</v>
      </c>
      <c r="AK23" s="50">
        <f t="shared" si="37"/>
        <v>0</v>
      </c>
      <c r="AL23" s="50">
        <f t="shared" si="38"/>
        <v>0</v>
      </c>
      <c r="AM23" s="50">
        <f t="shared" si="39"/>
        <v>0</v>
      </c>
      <c r="AN23" s="50">
        <f t="shared" si="40"/>
        <v>0</v>
      </c>
      <c r="AO23" s="50">
        <f t="shared" si="41"/>
        <v>0</v>
      </c>
      <c r="AP23" s="50">
        <f t="shared" si="42"/>
        <v>0</v>
      </c>
      <c r="AQ23" s="42">
        <f t="shared" si="43"/>
        <v>0</v>
      </c>
      <c r="AR23" s="42">
        <f t="shared" si="44"/>
        <v>10</v>
      </c>
      <c r="AS23" s="50">
        <f t="shared" si="45"/>
        <v>0</v>
      </c>
      <c r="AT23" s="50">
        <f t="shared" si="46"/>
        <v>0</v>
      </c>
      <c r="AU23" s="50">
        <f t="shared" si="47"/>
        <v>0</v>
      </c>
      <c r="AV23" s="50">
        <f t="shared" si="48"/>
        <v>0</v>
      </c>
      <c r="AW23" s="50">
        <f t="shared" si="49"/>
        <v>0</v>
      </c>
      <c r="AX23" s="50">
        <f t="shared" si="50"/>
        <v>0</v>
      </c>
      <c r="AY23" s="50">
        <f t="shared" si="51"/>
        <v>0</v>
      </c>
      <c r="AZ23" s="50">
        <f t="shared" si="52"/>
        <v>0</v>
      </c>
      <c r="BA23" s="50">
        <f t="shared" si="53"/>
        <v>0</v>
      </c>
      <c r="BB23" s="50">
        <f t="shared" si="54"/>
        <v>0</v>
      </c>
      <c r="BC23" s="42">
        <f t="shared" si="55"/>
        <v>0</v>
      </c>
      <c r="BD23" s="45">
        <f t="shared" si="56"/>
        <v>0</v>
      </c>
      <c r="BE23" s="60">
        <f t="shared" si="57"/>
        <v>0</v>
      </c>
      <c r="BF23" s="60"/>
    </row>
    <row r="24" spans="2:58" s="8" customFormat="1" ht="12.75">
      <c r="B24" s="14"/>
      <c r="C24" s="15"/>
      <c r="D24" s="14"/>
      <c r="E24" s="33"/>
      <c r="F24" s="58">
        <f>IF(E24="",0,LOOKUP(E24,Bodování!$A$2:$A$101,Bodování!$B$2:$B$101))</f>
        <v>0</v>
      </c>
      <c r="G24" s="36"/>
      <c r="H24" s="59">
        <f>IF(G24="",0,LOOKUP(G24,Bodování!$A$2:$A$101,Bodování!$B$2:$B$101))</f>
        <v>0</v>
      </c>
      <c r="I24" s="33"/>
      <c r="J24" s="58">
        <f>IF(I24="",0,LOOKUP(I24,Bodování!$A$2:$A$101,Bodování!$B$2:$B$101))</f>
        <v>0</v>
      </c>
      <c r="K24" s="36"/>
      <c r="L24" s="59">
        <f>IF(K24="",0,LOOKUP(K24,Bodování!$A$2:$A$101,Bodování!$B$2:$B$101))</f>
        <v>0</v>
      </c>
      <c r="M24" s="33"/>
      <c r="N24" s="58">
        <f>IF(M24="",0,LOOKUP(M24,Bodování!$A$2:$A$101,Bodování!$B$2:$B$101))</f>
        <v>0</v>
      </c>
      <c r="O24" s="36"/>
      <c r="P24" s="59">
        <f>IF(O24="",0,LOOKUP(O24,Bodování!$A$2:$A$101,Bodování!$B$2:$B$101))</f>
        <v>0</v>
      </c>
      <c r="Q24" s="33"/>
      <c r="R24" s="58">
        <f>IF(Q24="",0,LOOKUP(Q24,Bodování!$A$2:$A$101,Bodování!$B$2:$B$101))</f>
        <v>0</v>
      </c>
      <c r="S24" s="36"/>
      <c r="T24" s="59">
        <f>IF(S24="",0,LOOKUP(S24,Bodování!$A$2:$A$101,Bodování!$B$2:$B$101))</f>
        <v>0</v>
      </c>
      <c r="U24" s="33"/>
      <c r="V24" s="58">
        <f>IF(U24="",0,LOOKUP(U24,Bodování!$A$2:$A$101,Bodování!$B$2:$B$101))</f>
        <v>0</v>
      </c>
      <c r="W24" s="36"/>
      <c r="X24" s="59">
        <f>IF(W24="",0,LOOKUP(W24,Bodování!$A$2:$A$101,Bodování!$B$2:$B$101))</f>
        <v>0</v>
      </c>
      <c r="Y24" s="51">
        <f t="shared" si="29"/>
        <v>0</v>
      </c>
      <c r="Z24" s="51">
        <f>IF(Y24=0,0,LOOKUP(Y24,Bodování!$A$2:$A$101,Bodování!$B$2:$B$101))</f>
        <v>0</v>
      </c>
      <c r="AA24" s="51">
        <f t="shared" si="30"/>
        <v>0</v>
      </c>
      <c r="AB24" s="51">
        <f>IF(AA24=0,0,LOOKUP(AA24,Bodování!$A$2:$A$101,Bodování!$B$2:$B$101))</f>
        <v>0</v>
      </c>
      <c r="AC24" s="52">
        <f t="shared" si="31"/>
      </c>
      <c r="AD24" s="53">
        <f t="shared" si="32"/>
      </c>
      <c r="AE24" s="37"/>
      <c r="AF24" s="18"/>
      <c r="AG24" s="50">
        <f t="shared" si="33"/>
        <v>0</v>
      </c>
      <c r="AH24" s="50">
        <f t="shared" si="34"/>
        <v>0</v>
      </c>
      <c r="AI24" s="50">
        <f t="shared" si="35"/>
        <v>0</v>
      </c>
      <c r="AJ24" s="50">
        <f t="shared" si="36"/>
        <v>0</v>
      </c>
      <c r="AK24" s="50">
        <f t="shared" si="37"/>
        <v>0</v>
      </c>
      <c r="AL24" s="50">
        <f t="shared" si="38"/>
        <v>0</v>
      </c>
      <c r="AM24" s="50">
        <f t="shared" si="39"/>
        <v>0</v>
      </c>
      <c r="AN24" s="50">
        <f t="shared" si="40"/>
        <v>0</v>
      </c>
      <c r="AO24" s="50">
        <f t="shared" si="41"/>
        <v>0</v>
      </c>
      <c r="AP24" s="50">
        <f t="shared" si="42"/>
        <v>0</v>
      </c>
      <c r="AQ24" s="42">
        <f t="shared" si="43"/>
        <v>0</v>
      </c>
      <c r="AR24" s="42">
        <f t="shared" si="44"/>
        <v>10</v>
      </c>
      <c r="AS24" s="50">
        <f t="shared" si="45"/>
        <v>0</v>
      </c>
      <c r="AT24" s="50">
        <f t="shared" si="46"/>
        <v>0</v>
      </c>
      <c r="AU24" s="50">
        <f t="shared" si="47"/>
        <v>0</v>
      </c>
      <c r="AV24" s="50">
        <f t="shared" si="48"/>
        <v>0</v>
      </c>
      <c r="AW24" s="50">
        <f t="shared" si="49"/>
        <v>0</v>
      </c>
      <c r="AX24" s="50">
        <f t="shared" si="50"/>
        <v>0</v>
      </c>
      <c r="AY24" s="50">
        <f t="shared" si="51"/>
        <v>0</v>
      </c>
      <c r="AZ24" s="50">
        <f t="shared" si="52"/>
        <v>0</v>
      </c>
      <c r="BA24" s="50">
        <f t="shared" si="53"/>
        <v>0</v>
      </c>
      <c r="BB24" s="50">
        <f t="shared" si="54"/>
        <v>0</v>
      </c>
      <c r="BC24" s="42">
        <f t="shared" si="55"/>
        <v>0</v>
      </c>
      <c r="BD24" s="45">
        <f t="shared" si="56"/>
        <v>0</v>
      </c>
      <c r="BE24" s="60">
        <f t="shared" si="57"/>
        <v>0</v>
      </c>
      <c r="BF24" s="60"/>
    </row>
    <row r="25" spans="2:58" s="8" customFormat="1" ht="12.75">
      <c r="B25" s="14"/>
      <c r="C25" s="15"/>
      <c r="D25" s="14"/>
      <c r="E25" s="33"/>
      <c r="F25" s="58">
        <f>IF(E25="",0,LOOKUP(E25,Bodování!$A$2:$A$101,Bodování!$B$2:$B$101))</f>
        <v>0</v>
      </c>
      <c r="G25" s="36"/>
      <c r="H25" s="59">
        <f>IF(G25="",0,LOOKUP(G25,Bodování!$A$2:$A$101,Bodování!$B$2:$B$101))</f>
        <v>0</v>
      </c>
      <c r="I25" s="33"/>
      <c r="J25" s="58">
        <f>IF(I25="",0,LOOKUP(I25,Bodování!$A$2:$A$101,Bodování!$B$2:$B$101))</f>
        <v>0</v>
      </c>
      <c r="K25" s="36"/>
      <c r="L25" s="59">
        <f>IF(K25="",0,LOOKUP(K25,Bodování!$A$2:$A$101,Bodování!$B$2:$B$101))</f>
        <v>0</v>
      </c>
      <c r="M25" s="33"/>
      <c r="N25" s="58">
        <f>IF(M25="",0,LOOKUP(M25,Bodování!$A$2:$A$101,Bodování!$B$2:$B$101))</f>
        <v>0</v>
      </c>
      <c r="O25" s="36"/>
      <c r="P25" s="59">
        <f>IF(O25="",0,LOOKUP(O25,Bodování!$A$2:$A$101,Bodování!$B$2:$B$101))</f>
        <v>0</v>
      </c>
      <c r="Q25" s="33"/>
      <c r="R25" s="58">
        <f>IF(Q25="",0,LOOKUP(Q25,Bodování!$A$2:$A$101,Bodování!$B$2:$B$101))</f>
        <v>0</v>
      </c>
      <c r="S25" s="36"/>
      <c r="T25" s="59">
        <f>IF(S25="",0,LOOKUP(S25,Bodování!$A$2:$A$101,Bodování!$B$2:$B$101))</f>
        <v>0</v>
      </c>
      <c r="U25" s="33"/>
      <c r="V25" s="58">
        <f>IF(U25="",0,LOOKUP(U25,Bodování!$A$2:$A$101,Bodování!$B$2:$B$101))</f>
        <v>0</v>
      </c>
      <c r="W25" s="36"/>
      <c r="X25" s="59">
        <f>IF(W25="",0,LOOKUP(W25,Bodování!$A$2:$A$101,Bodování!$B$2:$B$101))</f>
        <v>0</v>
      </c>
      <c r="Y25" s="51">
        <f t="shared" si="29"/>
        <v>0</v>
      </c>
      <c r="Z25" s="51">
        <f>IF(Y25=0,0,LOOKUP(Y25,Bodování!$A$2:$A$101,Bodování!$B$2:$B$101))</f>
        <v>0</v>
      </c>
      <c r="AA25" s="51">
        <f t="shared" si="30"/>
        <v>0</v>
      </c>
      <c r="AB25" s="51">
        <f>IF(AA25=0,0,LOOKUP(AA25,Bodování!$A$2:$A$101,Bodování!$B$2:$B$101))</f>
        <v>0</v>
      </c>
      <c r="AC25" s="52">
        <f t="shared" si="31"/>
      </c>
      <c r="AD25" s="53">
        <f t="shared" si="32"/>
      </c>
      <c r="AE25" s="37"/>
      <c r="AF25" s="18"/>
      <c r="AG25" s="50">
        <f t="shared" si="33"/>
        <v>0</v>
      </c>
      <c r="AH25" s="50">
        <f t="shared" si="34"/>
        <v>0</v>
      </c>
      <c r="AI25" s="50">
        <f t="shared" si="35"/>
        <v>0</v>
      </c>
      <c r="AJ25" s="50">
        <f t="shared" si="36"/>
        <v>0</v>
      </c>
      <c r="AK25" s="50">
        <f t="shared" si="37"/>
        <v>0</v>
      </c>
      <c r="AL25" s="50">
        <f t="shared" si="38"/>
        <v>0</v>
      </c>
      <c r="AM25" s="50">
        <f t="shared" si="39"/>
        <v>0</v>
      </c>
      <c r="AN25" s="50">
        <f t="shared" si="40"/>
        <v>0</v>
      </c>
      <c r="AO25" s="50">
        <f t="shared" si="41"/>
        <v>0</v>
      </c>
      <c r="AP25" s="50">
        <f t="shared" si="42"/>
        <v>0</v>
      </c>
      <c r="AQ25" s="42">
        <f t="shared" si="43"/>
        <v>0</v>
      </c>
      <c r="AR25" s="42">
        <f t="shared" si="44"/>
        <v>10</v>
      </c>
      <c r="AS25" s="50">
        <f t="shared" si="45"/>
        <v>0</v>
      </c>
      <c r="AT25" s="50">
        <f t="shared" si="46"/>
        <v>0</v>
      </c>
      <c r="AU25" s="50">
        <f t="shared" si="47"/>
        <v>0</v>
      </c>
      <c r="AV25" s="50">
        <f t="shared" si="48"/>
        <v>0</v>
      </c>
      <c r="AW25" s="50">
        <f t="shared" si="49"/>
        <v>0</v>
      </c>
      <c r="AX25" s="50">
        <f t="shared" si="50"/>
        <v>0</v>
      </c>
      <c r="AY25" s="50">
        <f t="shared" si="51"/>
        <v>0</v>
      </c>
      <c r="AZ25" s="50">
        <f t="shared" si="52"/>
        <v>0</v>
      </c>
      <c r="BA25" s="50">
        <f t="shared" si="53"/>
        <v>0</v>
      </c>
      <c r="BB25" s="50">
        <f t="shared" si="54"/>
        <v>0</v>
      </c>
      <c r="BC25" s="42">
        <f t="shared" si="55"/>
        <v>0</v>
      </c>
      <c r="BD25" s="45">
        <f t="shared" si="56"/>
        <v>0</v>
      </c>
      <c r="BE25" s="60">
        <f t="shared" si="57"/>
        <v>0</v>
      </c>
      <c r="BF25" s="60"/>
    </row>
    <row r="26" spans="2:58" s="8" customFormat="1" ht="12.75">
      <c r="B26" s="14"/>
      <c r="C26" s="15"/>
      <c r="D26" s="14"/>
      <c r="E26" s="33"/>
      <c r="F26" s="58">
        <f>IF(E26="",0,LOOKUP(E26,Bodování!$A$2:$A$101,Bodování!$B$2:$B$101))</f>
        <v>0</v>
      </c>
      <c r="G26" s="36"/>
      <c r="H26" s="59">
        <f>IF(G26="",0,LOOKUP(G26,Bodování!$A$2:$A$101,Bodování!$B$2:$B$101))</f>
        <v>0</v>
      </c>
      <c r="I26" s="33"/>
      <c r="J26" s="58">
        <f>IF(I26="",0,LOOKUP(I26,Bodování!$A$2:$A$101,Bodování!$B$2:$B$101))</f>
        <v>0</v>
      </c>
      <c r="K26" s="36"/>
      <c r="L26" s="59">
        <f>IF(K26="",0,LOOKUP(K26,Bodování!$A$2:$A$101,Bodování!$B$2:$B$101))</f>
        <v>0</v>
      </c>
      <c r="M26" s="33"/>
      <c r="N26" s="58">
        <f>IF(M26="",0,LOOKUP(M26,Bodování!$A$2:$A$101,Bodování!$B$2:$B$101))</f>
        <v>0</v>
      </c>
      <c r="O26" s="36"/>
      <c r="P26" s="59">
        <f>IF(O26="",0,LOOKUP(O26,Bodování!$A$2:$A$101,Bodování!$B$2:$B$101))</f>
        <v>0</v>
      </c>
      <c r="Q26" s="33"/>
      <c r="R26" s="58">
        <f>IF(Q26="",0,LOOKUP(Q26,Bodování!$A$2:$A$101,Bodování!$B$2:$B$101))</f>
        <v>0</v>
      </c>
      <c r="S26" s="36"/>
      <c r="T26" s="59">
        <f>IF(S26="",0,LOOKUP(S26,Bodování!$A$2:$A$101,Bodování!$B$2:$B$101))</f>
        <v>0</v>
      </c>
      <c r="U26" s="33"/>
      <c r="V26" s="58">
        <f>IF(U26="",0,LOOKUP(U26,Bodování!$A$2:$A$101,Bodování!$B$2:$B$101))</f>
        <v>0</v>
      </c>
      <c r="W26" s="36"/>
      <c r="X26" s="59">
        <f>IF(W26="",0,LOOKUP(W26,Bodování!$A$2:$A$101,Bodování!$B$2:$B$101))</f>
        <v>0</v>
      </c>
      <c r="Y26" s="51">
        <f t="shared" si="29"/>
        <v>0</v>
      </c>
      <c r="Z26" s="51">
        <f>IF(Y26=0,0,LOOKUP(Y26,Bodování!$A$2:$A$101,Bodování!$B$2:$B$101))</f>
        <v>0</v>
      </c>
      <c r="AA26" s="51">
        <f t="shared" si="30"/>
        <v>0</v>
      </c>
      <c r="AB26" s="51">
        <f>IF(AA26=0,0,LOOKUP(AA26,Bodování!$A$2:$A$101,Bodování!$B$2:$B$101))</f>
        <v>0</v>
      </c>
      <c r="AC26" s="52">
        <f t="shared" si="31"/>
      </c>
      <c r="AD26" s="53">
        <f t="shared" si="32"/>
      </c>
      <c r="AE26" s="37"/>
      <c r="AF26" s="18"/>
      <c r="AG26" s="50">
        <f t="shared" si="33"/>
        <v>0</v>
      </c>
      <c r="AH26" s="50">
        <f t="shared" si="34"/>
        <v>0</v>
      </c>
      <c r="AI26" s="50">
        <f t="shared" si="35"/>
        <v>0</v>
      </c>
      <c r="AJ26" s="50">
        <f t="shared" si="36"/>
        <v>0</v>
      </c>
      <c r="AK26" s="50">
        <f t="shared" si="37"/>
        <v>0</v>
      </c>
      <c r="AL26" s="50">
        <f t="shared" si="38"/>
        <v>0</v>
      </c>
      <c r="AM26" s="50">
        <f t="shared" si="39"/>
        <v>0</v>
      </c>
      <c r="AN26" s="50">
        <f t="shared" si="40"/>
        <v>0</v>
      </c>
      <c r="AO26" s="50">
        <f t="shared" si="41"/>
        <v>0</v>
      </c>
      <c r="AP26" s="50">
        <f t="shared" si="42"/>
        <v>0</v>
      </c>
      <c r="AQ26" s="42">
        <f t="shared" si="43"/>
        <v>0</v>
      </c>
      <c r="AR26" s="42">
        <f t="shared" si="44"/>
        <v>10</v>
      </c>
      <c r="AS26" s="50">
        <f t="shared" si="45"/>
        <v>0</v>
      </c>
      <c r="AT26" s="50">
        <f t="shared" si="46"/>
        <v>0</v>
      </c>
      <c r="AU26" s="50">
        <f t="shared" si="47"/>
        <v>0</v>
      </c>
      <c r="AV26" s="50">
        <f t="shared" si="48"/>
        <v>0</v>
      </c>
      <c r="AW26" s="50">
        <f t="shared" si="49"/>
        <v>0</v>
      </c>
      <c r="AX26" s="50">
        <f t="shared" si="50"/>
        <v>0</v>
      </c>
      <c r="AY26" s="50">
        <f t="shared" si="51"/>
        <v>0</v>
      </c>
      <c r="AZ26" s="50">
        <f t="shared" si="52"/>
        <v>0</v>
      </c>
      <c r="BA26" s="50">
        <f t="shared" si="53"/>
        <v>0</v>
      </c>
      <c r="BB26" s="50">
        <f t="shared" si="54"/>
        <v>0</v>
      </c>
      <c r="BC26" s="42">
        <f t="shared" si="55"/>
        <v>0</v>
      </c>
      <c r="BD26" s="45">
        <f t="shared" si="56"/>
        <v>0</v>
      </c>
      <c r="BE26" s="60">
        <f t="shared" si="57"/>
        <v>0</v>
      </c>
      <c r="BF26" s="60"/>
    </row>
    <row r="27" spans="2:58" s="8" customFormat="1" ht="12.75">
      <c r="B27" s="14"/>
      <c r="C27" s="15"/>
      <c r="D27" s="14"/>
      <c r="E27" s="33"/>
      <c r="F27" s="58">
        <f>IF(E27="",0,LOOKUP(E27,Bodování!$A$2:$A$101,Bodování!$B$2:$B$101))</f>
        <v>0</v>
      </c>
      <c r="G27" s="36"/>
      <c r="H27" s="59">
        <f>IF(G27="",0,LOOKUP(G27,Bodování!$A$2:$A$101,Bodování!$B$2:$B$101))</f>
        <v>0</v>
      </c>
      <c r="I27" s="33"/>
      <c r="J27" s="58">
        <f>IF(I27="",0,LOOKUP(I27,Bodování!$A$2:$A$101,Bodování!$B$2:$B$101))</f>
        <v>0</v>
      </c>
      <c r="K27" s="36"/>
      <c r="L27" s="59">
        <f>IF(K27="",0,LOOKUP(K27,Bodování!$A$2:$A$101,Bodování!$B$2:$B$101))</f>
        <v>0</v>
      </c>
      <c r="M27" s="33"/>
      <c r="N27" s="58">
        <f>IF(M27="",0,LOOKUP(M27,Bodování!$A$2:$A$101,Bodování!$B$2:$B$101))</f>
        <v>0</v>
      </c>
      <c r="O27" s="36"/>
      <c r="P27" s="59">
        <f>IF(O27="",0,LOOKUP(O27,Bodování!$A$2:$A$101,Bodování!$B$2:$B$101))</f>
        <v>0</v>
      </c>
      <c r="Q27" s="33"/>
      <c r="R27" s="58">
        <f>IF(Q27="",0,LOOKUP(Q27,Bodování!$A$2:$A$101,Bodování!$B$2:$B$101))</f>
        <v>0</v>
      </c>
      <c r="S27" s="36"/>
      <c r="T27" s="59">
        <f>IF(S27="",0,LOOKUP(S27,Bodování!$A$2:$A$101,Bodování!$B$2:$B$101))</f>
        <v>0</v>
      </c>
      <c r="U27" s="33"/>
      <c r="V27" s="58">
        <f>IF(U27="",0,LOOKUP(U27,Bodování!$A$2:$A$101,Bodování!$B$2:$B$101))</f>
        <v>0</v>
      </c>
      <c r="W27" s="36"/>
      <c r="X27" s="59">
        <f>IF(W27="",0,LOOKUP(W27,Bodování!$A$2:$A$101,Bodování!$B$2:$B$101))</f>
        <v>0</v>
      </c>
      <c r="Y27" s="51">
        <f t="shared" si="29"/>
        <v>0</v>
      </c>
      <c r="Z27" s="51">
        <f>IF(Y27=0,0,LOOKUP(Y27,Bodování!$A$2:$A$101,Bodování!$B$2:$B$101))</f>
        <v>0</v>
      </c>
      <c r="AA27" s="51">
        <f t="shared" si="30"/>
        <v>0</v>
      </c>
      <c r="AB27" s="51">
        <f>IF(AA27=0,0,LOOKUP(AA27,Bodování!$A$2:$A$101,Bodování!$B$2:$B$101))</f>
        <v>0</v>
      </c>
      <c r="AC27" s="52">
        <f t="shared" si="31"/>
      </c>
      <c r="AD27" s="53">
        <f t="shared" si="32"/>
      </c>
      <c r="AE27" s="37"/>
      <c r="AF27" s="18"/>
      <c r="AG27" s="50">
        <f t="shared" si="33"/>
        <v>0</v>
      </c>
      <c r="AH27" s="50">
        <f t="shared" si="34"/>
        <v>0</v>
      </c>
      <c r="AI27" s="50">
        <f t="shared" si="35"/>
        <v>0</v>
      </c>
      <c r="AJ27" s="50">
        <f t="shared" si="36"/>
        <v>0</v>
      </c>
      <c r="AK27" s="50">
        <f t="shared" si="37"/>
        <v>0</v>
      </c>
      <c r="AL27" s="50">
        <f t="shared" si="38"/>
        <v>0</v>
      </c>
      <c r="AM27" s="50">
        <f t="shared" si="39"/>
        <v>0</v>
      </c>
      <c r="AN27" s="50">
        <f t="shared" si="40"/>
        <v>0</v>
      </c>
      <c r="AO27" s="50">
        <f t="shared" si="41"/>
        <v>0</v>
      </c>
      <c r="AP27" s="50">
        <f t="shared" si="42"/>
        <v>0</v>
      </c>
      <c r="AQ27" s="42">
        <f t="shared" si="43"/>
        <v>0</v>
      </c>
      <c r="AR27" s="42">
        <f t="shared" si="44"/>
        <v>10</v>
      </c>
      <c r="AS27" s="50">
        <f t="shared" si="45"/>
        <v>0</v>
      </c>
      <c r="AT27" s="50">
        <f t="shared" si="46"/>
        <v>0</v>
      </c>
      <c r="AU27" s="50">
        <f t="shared" si="47"/>
        <v>0</v>
      </c>
      <c r="AV27" s="50">
        <f t="shared" si="48"/>
        <v>0</v>
      </c>
      <c r="AW27" s="50">
        <f t="shared" si="49"/>
        <v>0</v>
      </c>
      <c r="AX27" s="50">
        <f t="shared" si="50"/>
        <v>0</v>
      </c>
      <c r="AY27" s="50">
        <f t="shared" si="51"/>
        <v>0</v>
      </c>
      <c r="AZ27" s="50">
        <f t="shared" si="52"/>
        <v>0</v>
      </c>
      <c r="BA27" s="50">
        <f t="shared" si="53"/>
        <v>0</v>
      </c>
      <c r="BB27" s="50">
        <f t="shared" si="54"/>
        <v>0</v>
      </c>
      <c r="BC27" s="42">
        <f t="shared" si="55"/>
        <v>0</v>
      </c>
      <c r="BD27" s="45">
        <f t="shared" si="56"/>
        <v>0</v>
      </c>
      <c r="BE27" s="60">
        <f t="shared" si="57"/>
        <v>0</v>
      </c>
      <c r="BF27" s="60"/>
    </row>
    <row r="28" spans="2:58" s="8" customFormat="1" ht="12.75">
      <c r="B28" s="14"/>
      <c r="C28" s="15"/>
      <c r="D28" s="14"/>
      <c r="E28" s="33"/>
      <c r="F28" s="58">
        <f>IF(E28="",0,LOOKUP(E28,Bodování!$A$2:$A$101,Bodování!$B$2:$B$101))</f>
        <v>0</v>
      </c>
      <c r="G28" s="36"/>
      <c r="H28" s="59">
        <f>IF(G28="",0,LOOKUP(G28,Bodování!$A$2:$A$101,Bodování!$B$2:$B$101))</f>
        <v>0</v>
      </c>
      <c r="I28" s="33"/>
      <c r="J28" s="58">
        <f>IF(I28="",0,LOOKUP(I28,Bodování!$A$2:$A$101,Bodování!$B$2:$B$101))</f>
        <v>0</v>
      </c>
      <c r="K28" s="36"/>
      <c r="L28" s="59">
        <f>IF(K28="",0,LOOKUP(K28,Bodování!$A$2:$A$101,Bodování!$B$2:$B$101))</f>
        <v>0</v>
      </c>
      <c r="M28" s="33"/>
      <c r="N28" s="58">
        <f>IF(M28="",0,LOOKUP(M28,Bodování!$A$2:$A$101,Bodování!$B$2:$B$101))</f>
        <v>0</v>
      </c>
      <c r="O28" s="36"/>
      <c r="P28" s="59">
        <f>IF(O28="",0,LOOKUP(O28,Bodování!$A$2:$A$101,Bodování!$B$2:$B$101))</f>
        <v>0</v>
      </c>
      <c r="Q28" s="33"/>
      <c r="R28" s="58">
        <f>IF(Q28="",0,LOOKUP(Q28,Bodování!$A$2:$A$101,Bodování!$B$2:$B$101))</f>
        <v>0</v>
      </c>
      <c r="S28" s="36"/>
      <c r="T28" s="59">
        <f>IF(S28="",0,LOOKUP(S28,Bodování!$A$2:$A$101,Bodování!$B$2:$B$101))</f>
        <v>0</v>
      </c>
      <c r="U28" s="33"/>
      <c r="V28" s="58">
        <f>IF(U28="",0,LOOKUP(U28,Bodování!$A$2:$A$101,Bodování!$B$2:$B$101))</f>
        <v>0</v>
      </c>
      <c r="W28" s="36"/>
      <c r="X28" s="59">
        <f>IF(W28="",0,LOOKUP(W28,Bodování!$A$2:$A$101,Bodování!$B$2:$B$101))</f>
        <v>0</v>
      </c>
      <c r="Y28" s="51">
        <f t="shared" si="29"/>
        <v>0</v>
      </c>
      <c r="Z28" s="51">
        <f>IF(Y28=0,0,LOOKUP(Y28,Bodování!$A$2:$A$101,Bodování!$B$2:$B$101))</f>
        <v>0</v>
      </c>
      <c r="AA28" s="51">
        <f t="shared" si="30"/>
        <v>0</v>
      </c>
      <c r="AB28" s="51">
        <f>IF(AA28=0,0,LOOKUP(AA28,Bodování!$A$2:$A$101,Bodování!$B$2:$B$101))</f>
        <v>0</v>
      </c>
      <c r="AC28" s="52">
        <f t="shared" si="31"/>
      </c>
      <c r="AD28" s="53">
        <f t="shared" si="32"/>
      </c>
      <c r="AE28" s="37"/>
      <c r="AF28" s="18"/>
      <c r="AG28" s="50">
        <f t="shared" si="33"/>
        <v>0</v>
      </c>
      <c r="AH28" s="50">
        <f t="shared" si="34"/>
        <v>0</v>
      </c>
      <c r="AI28" s="50">
        <f t="shared" si="35"/>
        <v>0</v>
      </c>
      <c r="AJ28" s="50">
        <f t="shared" si="36"/>
        <v>0</v>
      </c>
      <c r="AK28" s="50">
        <f t="shared" si="37"/>
        <v>0</v>
      </c>
      <c r="AL28" s="50">
        <f t="shared" si="38"/>
        <v>0</v>
      </c>
      <c r="AM28" s="50">
        <f t="shared" si="39"/>
        <v>0</v>
      </c>
      <c r="AN28" s="50">
        <f t="shared" si="40"/>
        <v>0</v>
      </c>
      <c r="AO28" s="50">
        <f t="shared" si="41"/>
        <v>0</v>
      </c>
      <c r="AP28" s="50">
        <f t="shared" si="42"/>
        <v>0</v>
      </c>
      <c r="AQ28" s="42">
        <f t="shared" si="43"/>
        <v>0</v>
      </c>
      <c r="AR28" s="42">
        <f t="shared" si="44"/>
        <v>10</v>
      </c>
      <c r="AS28" s="50">
        <f t="shared" si="45"/>
        <v>0</v>
      </c>
      <c r="AT28" s="50">
        <f t="shared" si="46"/>
        <v>0</v>
      </c>
      <c r="AU28" s="50">
        <f t="shared" si="47"/>
        <v>0</v>
      </c>
      <c r="AV28" s="50">
        <f t="shared" si="48"/>
        <v>0</v>
      </c>
      <c r="AW28" s="50">
        <f t="shared" si="49"/>
        <v>0</v>
      </c>
      <c r="AX28" s="50">
        <f t="shared" si="50"/>
        <v>0</v>
      </c>
      <c r="AY28" s="50">
        <f t="shared" si="51"/>
        <v>0</v>
      </c>
      <c r="AZ28" s="50">
        <f t="shared" si="52"/>
        <v>0</v>
      </c>
      <c r="BA28" s="50">
        <f t="shared" si="53"/>
        <v>0</v>
      </c>
      <c r="BB28" s="50">
        <f t="shared" si="54"/>
        <v>0</v>
      </c>
      <c r="BC28" s="42">
        <f t="shared" si="55"/>
        <v>0</v>
      </c>
      <c r="BD28" s="45">
        <f t="shared" si="56"/>
        <v>0</v>
      </c>
      <c r="BE28" s="60">
        <f t="shared" si="57"/>
        <v>0</v>
      </c>
      <c r="BF28" s="60"/>
    </row>
    <row r="29" spans="2:58" s="8" customFormat="1" ht="12.75">
      <c r="B29" s="14"/>
      <c r="C29" s="15"/>
      <c r="D29" s="14"/>
      <c r="E29" s="33"/>
      <c r="F29" s="58">
        <f>IF(E29="",0,LOOKUP(E29,Bodování!$A$2:$A$101,Bodování!$B$2:$B$101))</f>
        <v>0</v>
      </c>
      <c r="G29" s="36"/>
      <c r="H29" s="59">
        <f>IF(G29="",0,LOOKUP(G29,Bodování!$A$2:$A$101,Bodování!$B$2:$B$101))</f>
        <v>0</v>
      </c>
      <c r="I29" s="33"/>
      <c r="J29" s="58">
        <f>IF(I29="",0,LOOKUP(I29,Bodování!$A$2:$A$101,Bodování!$B$2:$B$101))</f>
        <v>0</v>
      </c>
      <c r="K29" s="36"/>
      <c r="L29" s="59">
        <f>IF(K29="",0,LOOKUP(K29,Bodování!$A$2:$A$101,Bodování!$B$2:$B$101))</f>
        <v>0</v>
      </c>
      <c r="M29" s="33"/>
      <c r="N29" s="58">
        <f>IF(M29="",0,LOOKUP(M29,Bodování!$A$2:$A$101,Bodování!$B$2:$B$101))</f>
        <v>0</v>
      </c>
      <c r="O29" s="36"/>
      <c r="P29" s="59">
        <f>IF(O29="",0,LOOKUP(O29,Bodování!$A$2:$A$101,Bodování!$B$2:$B$101))</f>
        <v>0</v>
      </c>
      <c r="Q29" s="33"/>
      <c r="R29" s="58">
        <f>IF(Q29="",0,LOOKUP(Q29,Bodování!$A$2:$A$101,Bodování!$B$2:$B$101))</f>
        <v>0</v>
      </c>
      <c r="S29" s="36"/>
      <c r="T29" s="59">
        <f>IF(S29="",0,LOOKUP(S29,Bodování!$A$2:$A$101,Bodování!$B$2:$B$101))</f>
        <v>0</v>
      </c>
      <c r="U29" s="33"/>
      <c r="V29" s="58">
        <f>IF(U29="",0,LOOKUP(U29,Bodování!$A$2:$A$101,Bodování!$B$2:$B$101))</f>
        <v>0</v>
      </c>
      <c r="W29" s="36"/>
      <c r="X29" s="59">
        <f>IF(W29="",0,LOOKUP(W29,Bodování!$A$2:$A$101,Bodování!$B$2:$B$101))</f>
        <v>0</v>
      </c>
      <c r="Y29" s="51">
        <f t="shared" si="29"/>
        <v>0</v>
      </c>
      <c r="Z29" s="51">
        <f>IF(Y29=0,0,LOOKUP(Y29,Bodování!$A$2:$A$101,Bodování!$B$2:$B$101))</f>
        <v>0</v>
      </c>
      <c r="AA29" s="51">
        <f t="shared" si="30"/>
        <v>0</v>
      </c>
      <c r="AB29" s="51">
        <f>IF(AA29=0,0,LOOKUP(AA29,Bodování!$A$2:$A$101,Bodování!$B$2:$B$101))</f>
        <v>0</v>
      </c>
      <c r="AC29" s="52">
        <f t="shared" si="31"/>
      </c>
      <c r="AD29" s="53">
        <f t="shared" si="32"/>
      </c>
      <c r="AE29" s="37"/>
      <c r="AF29" s="18"/>
      <c r="AG29" s="50">
        <f t="shared" si="33"/>
        <v>0</v>
      </c>
      <c r="AH29" s="50">
        <f t="shared" si="34"/>
        <v>0</v>
      </c>
      <c r="AI29" s="50">
        <f t="shared" si="35"/>
        <v>0</v>
      </c>
      <c r="AJ29" s="50">
        <f t="shared" si="36"/>
        <v>0</v>
      </c>
      <c r="AK29" s="50">
        <f t="shared" si="37"/>
        <v>0</v>
      </c>
      <c r="AL29" s="50">
        <f t="shared" si="38"/>
        <v>0</v>
      </c>
      <c r="AM29" s="50">
        <f t="shared" si="39"/>
        <v>0</v>
      </c>
      <c r="AN29" s="50">
        <f t="shared" si="40"/>
        <v>0</v>
      </c>
      <c r="AO29" s="50">
        <f t="shared" si="41"/>
        <v>0</v>
      </c>
      <c r="AP29" s="50">
        <f t="shared" si="42"/>
        <v>0</v>
      </c>
      <c r="AQ29" s="42">
        <f t="shared" si="43"/>
        <v>0</v>
      </c>
      <c r="AR29" s="42">
        <f t="shared" si="44"/>
        <v>10</v>
      </c>
      <c r="AS29" s="50">
        <f t="shared" si="45"/>
        <v>0</v>
      </c>
      <c r="AT29" s="50">
        <f t="shared" si="46"/>
        <v>0</v>
      </c>
      <c r="AU29" s="50">
        <f t="shared" si="47"/>
        <v>0</v>
      </c>
      <c r="AV29" s="50">
        <f t="shared" si="48"/>
        <v>0</v>
      </c>
      <c r="AW29" s="50">
        <f t="shared" si="49"/>
        <v>0</v>
      </c>
      <c r="AX29" s="50">
        <f t="shared" si="50"/>
        <v>0</v>
      </c>
      <c r="AY29" s="50">
        <f t="shared" si="51"/>
        <v>0</v>
      </c>
      <c r="AZ29" s="50">
        <f t="shared" si="52"/>
        <v>0</v>
      </c>
      <c r="BA29" s="50">
        <f t="shared" si="53"/>
        <v>0</v>
      </c>
      <c r="BB29" s="50">
        <f t="shared" si="54"/>
        <v>0</v>
      </c>
      <c r="BC29" s="42">
        <f t="shared" si="55"/>
        <v>0</v>
      </c>
      <c r="BD29" s="45">
        <f t="shared" si="56"/>
        <v>0</v>
      </c>
      <c r="BE29" s="60">
        <f t="shared" si="57"/>
        <v>0</v>
      </c>
      <c r="BF29" s="60"/>
    </row>
    <row r="30" spans="2:58" s="8" customFormat="1" ht="12.75">
      <c r="B30" s="14"/>
      <c r="C30" s="15"/>
      <c r="D30" s="14"/>
      <c r="E30" s="33"/>
      <c r="F30" s="58">
        <f>IF(E30="",0,LOOKUP(E30,Bodování!$A$2:$A$101,Bodování!$B$2:$B$101))</f>
        <v>0</v>
      </c>
      <c r="G30" s="36"/>
      <c r="H30" s="59">
        <f>IF(G30="",0,LOOKUP(G30,Bodování!$A$2:$A$101,Bodování!$B$2:$B$101))</f>
        <v>0</v>
      </c>
      <c r="I30" s="33"/>
      <c r="J30" s="58">
        <f>IF(I30="",0,LOOKUP(I30,Bodování!$A$2:$A$101,Bodování!$B$2:$B$101))</f>
        <v>0</v>
      </c>
      <c r="K30" s="36"/>
      <c r="L30" s="59">
        <f>IF(K30="",0,LOOKUP(K30,Bodování!$A$2:$A$101,Bodování!$B$2:$B$101))</f>
        <v>0</v>
      </c>
      <c r="M30" s="33"/>
      <c r="N30" s="58">
        <f>IF(M30="",0,LOOKUP(M30,Bodování!$A$2:$A$101,Bodování!$B$2:$B$101))</f>
        <v>0</v>
      </c>
      <c r="O30" s="36"/>
      <c r="P30" s="59">
        <f>IF(O30="",0,LOOKUP(O30,Bodování!$A$2:$A$101,Bodování!$B$2:$B$101))</f>
        <v>0</v>
      </c>
      <c r="Q30" s="33"/>
      <c r="R30" s="58">
        <f>IF(Q30="",0,LOOKUP(Q30,Bodování!$A$2:$A$101,Bodování!$B$2:$B$101))</f>
        <v>0</v>
      </c>
      <c r="S30" s="36"/>
      <c r="T30" s="59">
        <f>IF(S30="",0,LOOKUP(S30,Bodování!$A$2:$A$101,Bodování!$B$2:$B$101))</f>
        <v>0</v>
      </c>
      <c r="U30" s="33"/>
      <c r="V30" s="58">
        <f>IF(U30="",0,LOOKUP(U30,Bodování!$A$2:$A$101,Bodování!$B$2:$B$101))</f>
        <v>0</v>
      </c>
      <c r="W30" s="36"/>
      <c r="X30" s="59">
        <f>IF(W30="",0,LOOKUP(W30,Bodování!$A$2:$A$101,Bodování!$B$2:$B$101))</f>
        <v>0</v>
      </c>
      <c r="Y30" s="51">
        <f t="shared" si="29"/>
        <v>0</v>
      </c>
      <c r="Z30" s="51">
        <f>IF(Y30=0,0,LOOKUP(Y30,Bodování!$A$2:$A$101,Bodování!$B$2:$B$101))</f>
        <v>0</v>
      </c>
      <c r="AA30" s="51">
        <f t="shared" si="30"/>
        <v>0</v>
      </c>
      <c r="AB30" s="51">
        <f>IF(AA30=0,0,LOOKUP(AA30,Bodování!$A$2:$A$101,Bodování!$B$2:$B$101))</f>
        <v>0</v>
      </c>
      <c r="AC30" s="52">
        <f t="shared" si="31"/>
      </c>
      <c r="AD30" s="53">
        <f t="shared" si="32"/>
      </c>
      <c r="AE30" s="37"/>
      <c r="AF30" s="18"/>
      <c r="AG30" s="50">
        <f t="shared" si="33"/>
        <v>0</v>
      </c>
      <c r="AH30" s="50">
        <f t="shared" si="34"/>
        <v>0</v>
      </c>
      <c r="AI30" s="50">
        <f t="shared" si="35"/>
        <v>0</v>
      </c>
      <c r="AJ30" s="50">
        <f t="shared" si="36"/>
        <v>0</v>
      </c>
      <c r="AK30" s="50">
        <f t="shared" si="37"/>
        <v>0</v>
      </c>
      <c r="AL30" s="50">
        <f t="shared" si="38"/>
        <v>0</v>
      </c>
      <c r="AM30" s="50">
        <f t="shared" si="39"/>
        <v>0</v>
      </c>
      <c r="AN30" s="50">
        <f t="shared" si="40"/>
        <v>0</v>
      </c>
      <c r="AO30" s="50">
        <f t="shared" si="41"/>
        <v>0</v>
      </c>
      <c r="AP30" s="50">
        <f t="shared" si="42"/>
        <v>0</v>
      </c>
      <c r="AQ30" s="42">
        <f t="shared" si="43"/>
        <v>0</v>
      </c>
      <c r="AR30" s="42">
        <f t="shared" si="44"/>
        <v>10</v>
      </c>
      <c r="AS30" s="50">
        <f t="shared" si="45"/>
        <v>0</v>
      </c>
      <c r="AT30" s="50">
        <f t="shared" si="46"/>
        <v>0</v>
      </c>
      <c r="AU30" s="50">
        <f t="shared" si="47"/>
        <v>0</v>
      </c>
      <c r="AV30" s="50">
        <f t="shared" si="48"/>
        <v>0</v>
      </c>
      <c r="AW30" s="50">
        <f t="shared" si="49"/>
        <v>0</v>
      </c>
      <c r="AX30" s="50">
        <f t="shared" si="50"/>
        <v>0</v>
      </c>
      <c r="AY30" s="50">
        <f t="shared" si="51"/>
        <v>0</v>
      </c>
      <c r="AZ30" s="50">
        <f t="shared" si="52"/>
        <v>0</v>
      </c>
      <c r="BA30" s="50">
        <f t="shared" si="53"/>
        <v>0</v>
      </c>
      <c r="BB30" s="50">
        <f t="shared" si="54"/>
        <v>0</v>
      </c>
      <c r="BC30" s="42">
        <f t="shared" si="55"/>
        <v>0</v>
      </c>
      <c r="BD30" s="45">
        <f t="shared" si="56"/>
        <v>0</v>
      </c>
      <c r="BE30" s="60">
        <f t="shared" si="57"/>
        <v>0</v>
      </c>
      <c r="BF30" s="60"/>
    </row>
    <row r="31" spans="2:58" s="8" customFormat="1" ht="12.75">
      <c r="B31" s="14"/>
      <c r="C31" s="15"/>
      <c r="D31" s="14"/>
      <c r="E31" s="33"/>
      <c r="F31" s="58">
        <f>IF(E31="",0,LOOKUP(E31,Bodování!$A$2:$A$101,Bodování!$B$2:$B$101))</f>
        <v>0</v>
      </c>
      <c r="G31" s="36"/>
      <c r="H31" s="59">
        <f>IF(G31="",0,LOOKUP(G31,Bodování!$A$2:$A$101,Bodování!$B$2:$B$101))</f>
        <v>0</v>
      </c>
      <c r="I31" s="33"/>
      <c r="J31" s="58">
        <f>IF(I31="",0,LOOKUP(I31,Bodování!$A$2:$A$101,Bodování!$B$2:$B$101))</f>
        <v>0</v>
      </c>
      <c r="K31" s="36"/>
      <c r="L31" s="59">
        <f>IF(K31="",0,LOOKUP(K31,Bodování!$A$2:$A$101,Bodování!$B$2:$B$101))</f>
        <v>0</v>
      </c>
      <c r="M31" s="33"/>
      <c r="N31" s="58">
        <f>IF(M31="",0,LOOKUP(M31,Bodování!$A$2:$A$101,Bodování!$B$2:$B$101))</f>
        <v>0</v>
      </c>
      <c r="O31" s="36"/>
      <c r="P31" s="59">
        <f>IF(O31="",0,LOOKUP(O31,Bodování!$A$2:$A$101,Bodování!$B$2:$B$101))</f>
        <v>0</v>
      </c>
      <c r="Q31" s="33"/>
      <c r="R31" s="58">
        <f>IF(Q31="",0,LOOKUP(Q31,Bodování!$A$2:$A$101,Bodování!$B$2:$B$101))</f>
        <v>0</v>
      </c>
      <c r="S31" s="36"/>
      <c r="T31" s="59">
        <f>IF(S31="",0,LOOKUP(S31,Bodování!$A$2:$A$101,Bodování!$B$2:$B$101))</f>
        <v>0</v>
      </c>
      <c r="U31" s="33"/>
      <c r="V31" s="58">
        <f>IF(U31="",0,LOOKUP(U31,Bodování!$A$2:$A$101,Bodování!$B$2:$B$101))</f>
        <v>0</v>
      </c>
      <c r="W31" s="36"/>
      <c r="X31" s="59">
        <f>IF(W31="",0,LOOKUP(W31,Bodování!$A$2:$A$101,Bodování!$B$2:$B$101))</f>
        <v>0</v>
      </c>
      <c r="Y31" s="51">
        <f t="shared" si="29"/>
        <v>0</v>
      </c>
      <c r="Z31" s="51">
        <f>IF(Y31=0,0,LOOKUP(Y31,Bodování!$A$2:$A$101,Bodování!$B$2:$B$101))</f>
        <v>0</v>
      </c>
      <c r="AA31" s="51">
        <f t="shared" si="30"/>
        <v>0</v>
      </c>
      <c r="AB31" s="51">
        <f>IF(AA31=0,0,LOOKUP(AA31,Bodování!$A$2:$A$101,Bodování!$B$2:$B$101))</f>
        <v>0</v>
      </c>
      <c r="AC31" s="52">
        <f t="shared" si="31"/>
      </c>
      <c r="AD31" s="53">
        <f t="shared" si="32"/>
      </c>
      <c r="AE31" s="37"/>
      <c r="AF31" s="18"/>
      <c r="AG31" s="50">
        <f t="shared" si="33"/>
        <v>0</v>
      </c>
      <c r="AH31" s="50">
        <f t="shared" si="34"/>
        <v>0</v>
      </c>
      <c r="AI31" s="50">
        <f t="shared" si="35"/>
        <v>0</v>
      </c>
      <c r="AJ31" s="50">
        <f t="shared" si="36"/>
        <v>0</v>
      </c>
      <c r="AK31" s="50">
        <f t="shared" si="37"/>
        <v>0</v>
      </c>
      <c r="AL31" s="50">
        <f t="shared" si="38"/>
        <v>0</v>
      </c>
      <c r="AM31" s="50">
        <f t="shared" si="39"/>
        <v>0</v>
      </c>
      <c r="AN31" s="50">
        <f t="shared" si="40"/>
        <v>0</v>
      </c>
      <c r="AO31" s="50">
        <f t="shared" si="41"/>
        <v>0</v>
      </c>
      <c r="AP31" s="50">
        <f t="shared" si="42"/>
        <v>0</v>
      </c>
      <c r="AQ31" s="42">
        <f t="shared" si="43"/>
        <v>0</v>
      </c>
      <c r="AR31" s="42">
        <f t="shared" si="44"/>
        <v>10</v>
      </c>
      <c r="AS31" s="50">
        <f t="shared" si="45"/>
        <v>0</v>
      </c>
      <c r="AT31" s="50">
        <f t="shared" si="46"/>
        <v>0</v>
      </c>
      <c r="AU31" s="50">
        <f t="shared" si="47"/>
        <v>0</v>
      </c>
      <c r="AV31" s="50">
        <f t="shared" si="48"/>
        <v>0</v>
      </c>
      <c r="AW31" s="50">
        <f t="shared" si="49"/>
        <v>0</v>
      </c>
      <c r="AX31" s="50">
        <f t="shared" si="50"/>
        <v>0</v>
      </c>
      <c r="AY31" s="50">
        <f t="shared" si="51"/>
        <v>0</v>
      </c>
      <c r="AZ31" s="50">
        <f t="shared" si="52"/>
        <v>0</v>
      </c>
      <c r="BA31" s="50">
        <f t="shared" si="53"/>
        <v>0</v>
      </c>
      <c r="BB31" s="50">
        <f t="shared" si="54"/>
        <v>0</v>
      </c>
      <c r="BC31" s="42">
        <f t="shared" si="55"/>
        <v>0</v>
      </c>
      <c r="BD31" s="45">
        <f t="shared" si="56"/>
        <v>0</v>
      </c>
      <c r="BE31" s="60">
        <f t="shared" si="57"/>
        <v>0</v>
      </c>
      <c r="BF31" s="60"/>
    </row>
    <row r="32" spans="2:58" s="8" customFormat="1" ht="12.75">
      <c r="B32" s="14"/>
      <c r="C32" s="15"/>
      <c r="D32" s="14"/>
      <c r="E32" s="33"/>
      <c r="F32" s="58">
        <f>IF(E32="",0,LOOKUP(E32,Bodování!$A$2:$A$101,Bodování!$B$2:$B$101))</f>
        <v>0</v>
      </c>
      <c r="G32" s="36"/>
      <c r="H32" s="59">
        <f>IF(G32="",0,LOOKUP(G32,Bodování!$A$2:$A$101,Bodování!$B$2:$B$101))</f>
        <v>0</v>
      </c>
      <c r="I32" s="33"/>
      <c r="J32" s="58">
        <f>IF(I32="",0,LOOKUP(I32,Bodování!$A$2:$A$101,Bodování!$B$2:$B$101))</f>
        <v>0</v>
      </c>
      <c r="K32" s="36"/>
      <c r="L32" s="59">
        <f>IF(K32="",0,LOOKUP(K32,Bodování!$A$2:$A$101,Bodování!$B$2:$B$101))</f>
        <v>0</v>
      </c>
      <c r="M32" s="33"/>
      <c r="N32" s="58">
        <f>IF(M32="",0,LOOKUP(M32,Bodování!$A$2:$A$101,Bodování!$B$2:$B$101))</f>
        <v>0</v>
      </c>
      <c r="O32" s="36"/>
      <c r="P32" s="59">
        <f>IF(O32="",0,LOOKUP(O32,Bodování!$A$2:$A$101,Bodování!$B$2:$B$101))</f>
        <v>0</v>
      </c>
      <c r="Q32" s="33"/>
      <c r="R32" s="58">
        <f>IF(Q32="",0,LOOKUP(Q32,Bodování!$A$2:$A$101,Bodování!$B$2:$B$101))</f>
        <v>0</v>
      </c>
      <c r="S32" s="36"/>
      <c r="T32" s="59">
        <f>IF(S32="",0,LOOKUP(S32,Bodování!$A$2:$A$101,Bodování!$B$2:$B$101))</f>
        <v>0</v>
      </c>
      <c r="U32" s="33"/>
      <c r="V32" s="58">
        <f>IF(U32="",0,LOOKUP(U32,Bodování!$A$2:$A$101,Bodování!$B$2:$B$101))</f>
        <v>0</v>
      </c>
      <c r="W32" s="36"/>
      <c r="X32" s="59">
        <f>IF(W32="",0,LOOKUP(W32,Bodování!$A$2:$A$101,Bodování!$B$2:$B$101))</f>
        <v>0</v>
      </c>
      <c r="Y32" s="51">
        <f t="shared" si="29"/>
        <v>0</v>
      </c>
      <c r="Z32" s="51">
        <f>IF(Y32=0,0,LOOKUP(Y32,Bodování!$A$2:$A$101,Bodování!$B$2:$B$101))</f>
        <v>0</v>
      </c>
      <c r="AA32" s="51">
        <f t="shared" si="30"/>
        <v>0</v>
      </c>
      <c r="AB32" s="51">
        <f>IF(AA32=0,0,LOOKUP(AA32,Bodování!$A$2:$A$101,Bodování!$B$2:$B$101))</f>
        <v>0</v>
      </c>
      <c r="AC32" s="52">
        <f t="shared" si="31"/>
      </c>
      <c r="AD32" s="53">
        <f t="shared" si="32"/>
      </c>
      <c r="AE32" s="37"/>
      <c r="AF32" s="18"/>
      <c r="AG32" s="50">
        <f t="shared" si="33"/>
        <v>0</v>
      </c>
      <c r="AH32" s="50">
        <f t="shared" si="34"/>
        <v>0</v>
      </c>
      <c r="AI32" s="50">
        <f t="shared" si="35"/>
        <v>0</v>
      </c>
      <c r="AJ32" s="50">
        <f t="shared" si="36"/>
        <v>0</v>
      </c>
      <c r="AK32" s="50">
        <f t="shared" si="37"/>
        <v>0</v>
      </c>
      <c r="AL32" s="50">
        <f t="shared" si="38"/>
        <v>0</v>
      </c>
      <c r="AM32" s="50">
        <f t="shared" si="39"/>
        <v>0</v>
      </c>
      <c r="AN32" s="50">
        <f t="shared" si="40"/>
        <v>0</v>
      </c>
      <c r="AO32" s="50">
        <f t="shared" si="41"/>
        <v>0</v>
      </c>
      <c r="AP32" s="50">
        <f t="shared" si="42"/>
        <v>0</v>
      </c>
      <c r="AQ32" s="42">
        <f t="shared" si="43"/>
        <v>0</v>
      </c>
      <c r="AR32" s="42">
        <f t="shared" si="44"/>
        <v>10</v>
      </c>
      <c r="AS32" s="50">
        <f t="shared" si="45"/>
        <v>0</v>
      </c>
      <c r="AT32" s="50">
        <f t="shared" si="46"/>
        <v>0</v>
      </c>
      <c r="AU32" s="50">
        <f t="shared" si="47"/>
        <v>0</v>
      </c>
      <c r="AV32" s="50">
        <f t="shared" si="48"/>
        <v>0</v>
      </c>
      <c r="AW32" s="50">
        <f t="shared" si="49"/>
        <v>0</v>
      </c>
      <c r="AX32" s="50">
        <f t="shared" si="50"/>
        <v>0</v>
      </c>
      <c r="AY32" s="50">
        <f t="shared" si="51"/>
        <v>0</v>
      </c>
      <c r="AZ32" s="50">
        <f t="shared" si="52"/>
        <v>0</v>
      </c>
      <c r="BA32" s="50">
        <f t="shared" si="53"/>
        <v>0</v>
      </c>
      <c r="BB32" s="50">
        <f t="shared" si="54"/>
        <v>0</v>
      </c>
      <c r="BC32" s="42">
        <f t="shared" si="55"/>
        <v>0</v>
      </c>
      <c r="BD32" s="45">
        <f t="shared" si="56"/>
        <v>0</v>
      </c>
      <c r="BE32" s="60">
        <f t="shared" si="57"/>
        <v>0</v>
      </c>
      <c r="BF32" s="60"/>
    </row>
    <row r="33" spans="2:58" s="8" customFormat="1" ht="12.75">
      <c r="B33" s="14"/>
      <c r="C33" s="15"/>
      <c r="D33" s="14"/>
      <c r="E33" s="33"/>
      <c r="F33" s="58">
        <f>IF(E33="",0,LOOKUP(E33,Bodování!$A$2:$A$101,Bodování!$B$2:$B$101))</f>
        <v>0</v>
      </c>
      <c r="G33" s="36"/>
      <c r="H33" s="59">
        <f>IF(G33="",0,LOOKUP(G33,Bodování!$A$2:$A$101,Bodování!$B$2:$B$101))</f>
        <v>0</v>
      </c>
      <c r="I33" s="33"/>
      <c r="J33" s="58">
        <f>IF(I33="",0,LOOKUP(I33,Bodování!$A$2:$A$101,Bodování!$B$2:$B$101))</f>
        <v>0</v>
      </c>
      <c r="K33" s="36"/>
      <c r="L33" s="59">
        <f>IF(K33="",0,LOOKUP(K33,Bodování!$A$2:$A$101,Bodování!$B$2:$B$101))</f>
        <v>0</v>
      </c>
      <c r="M33" s="33"/>
      <c r="N33" s="58">
        <f>IF(M33="",0,LOOKUP(M33,Bodování!$A$2:$A$101,Bodování!$B$2:$B$101))</f>
        <v>0</v>
      </c>
      <c r="O33" s="36"/>
      <c r="P33" s="59">
        <f>IF(O33="",0,LOOKUP(O33,Bodování!$A$2:$A$101,Bodování!$B$2:$B$101))</f>
        <v>0</v>
      </c>
      <c r="Q33" s="33"/>
      <c r="R33" s="58">
        <f>IF(Q33="",0,LOOKUP(Q33,Bodování!$A$2:$A$101,Bodování!$B$2:$B$101))</f>
        <v>0</v>
      </c>
      <c r="S33" s="36"/>
      <c r="T33" s="59">
        <f>IF(S33="",0,LOOKUP(S33,Bodování!$A$2:$A$101,Bodování!$B$2:$B$101))</f>
        <v>0</v>
      </c>
      <c r="U33" s="33"/>
      <c r="V33" s="58">
        <f>IF(U33="",0,LOOKUP(U33,Bodování!$A$2:$A$101,Bodování!$B$2:$B$101))</f>
        <v>0</v>
      </c>
      <c r="W33" s="36"/>
      <c r="X33" s="59">
        <f>IF(W33="",0,LOOKUP(W33,Bodování!$A$2:$A$101,Bodování!$B$2:$B$101))</f>
        <v>0</v>
      </c>
      <c r="Y33" s="51">
        <f t="shared" si="29"/>
        <v>0</v>
      </c>
      <c r="Z33" s="51">
        <f>IF(Y33=0,0,LOOKUP(Y33,Bodování!$A$2:$A$101,Bodování!$B$2:$B$101))</f>
        <v>0</v>
      </c>
      <c r="AA33" s="51">
        <f t="shared" si="30"/>
        <v>0</v>
      </c>
      <c r="AB33" s="51">
        <f>IF(AA33=0,0,LOOKUP(AA33,Bodování!$A$2:$A$101,Bodování!$B$2:$B$101))</f>
        <v>0</v>
      </c>
      <c r="AC33" s="52">
        <f t="shared" si="31"/>
      </c>
      <c r="AD33" s="53">
        <f t="shared" si="32"/>
      </c>
      <c r="AE33" s="37"/>
      <c r="AF33" s="18"/>
      <c r="AG33" s="50">
        <f t="shared" si="33"/>
        <v>0</v>
      </c>
      <c r="AH33" s="50">
        <f t="shared" si="34"/>
        <v>0</v>
      </c>
      <c r="AI33" s="50">
        <f t="shared" si="35"/>
        <v>0</v>
      </c>
      <c r="AJ33" s="50">
        <f t="shared" si="36"/>
        <v>0</v>
      </c>
      <c r="AK33" s="50">
        <f t="shared" si="37"/>
        <v>0</v>
      </c>
      <c r="AL33" s="50">
        <f t="shared" si="38"/>
        <v>0</v>
      </c>
      <c r="AM33" s="50">
        <f t="shared" si="39"/>
        <v>0</v>
      </c>
      <c r="AN33" s="50">
        <f t="shared" si="40"/>
        <v>0</v>
      </c>
      <c r="AO33" s="50">
        <f t="shared" si="41"/>
        <v>0</v>
      </c>
      <c r="AP33" s="50">
        <f t="shared" si="42"/>
        <v>0</v>
      </c>
      <c r="AQ33" s="42">
        <f t="shared" si="43"/>
        <v>0</v>
      </c>
      <c r="AR33" s="42">
        <f t="shared" si="44"/>
        <v>10</v>
      </c>
      <c r="AS33" s="50">
        <f t="shared" si="45"/>
        <v>0</v>
      </c>
      <c r="AT33" s="50">
        <f t="shared" si="46"/>
        <v>0</v>
      </c>
      <c r="AU33" s="50">
        <f t="shared" si="47"/>
        <v>0</v>
      </c>
      <c r="AV33" s="50">
        <f t="shared" si="48"/>
        <v>0</v>
      </c>
      <c r="AW33" s="50">
        <f t="shared" si="49"/>
        <v>0</v>
      </c>
      <c r="AX33" s="50">
        <f t="shared" si="50"/>
        <v>0</v>
      </c>
      <c r="AY33" s="50">
        <f t="shared" si="51"/>
        <v>0</v>
      </c>
      <c r="AZ33" s="50">
        <f t="shared" si="52"/>
        <v>0</v>
      </c>
      <c r="BA33" s="50">
        <f t="shared" si="53"/>
        <v>0</v>
      </c>
      <c r="BB33" s="50">
        <f t="shared" si="54"/>
        <v>0</v>
      </c>
      <c r="BC33" s="42">
        <f t="shared" si="55"/>
        <v>0</v>
      </c>
      <c r="BD33" s="45">
        <f t="shared" si="56"/>
        <v>0</v>
      </c>
      <c r="BE33" s="60">
        <f t="shared" si="57"/>
        <v>0</v>
      </c>
      <c r="BF33" s="60"/>
    </row>
    <row r="34" spans="2:58" s="8" customFormat="1" ht="12.75">
      <c r="B34" s="14"/>
      <c r="C34" s="15"/>
      <c r="D34" s="14"/>
      <c r="E34" s="33"/>
      <c r="F34" s="58">
        <f>IF(E34="",0,LOOKUP(E34,Bodování!$A$2:$A$101,Bodování!$B$2:$B$101))</f>
        <v>0</v>
      </c>
      <c r="G34" s="36"/>
      <c r="H34" s="59">
        <f>IF(G34="",0,LOOKUP(G34,Bodování!$A$2:$A$101,Bodování!$B$2:$B$101))</f>
        <v>0</v>
      </c>
      <c r="I34" s="33"/>
      <c r="J34" s="58">
        <f>IF(I34="",0,LOOKUP(I34,Bodování!$A$2:$A$101,Bodování!$B$2:$B$101))</f>
        <v>0</v>
      </c>
      <c r="K34" s="36"/>
      <c r="L34" s="59">
        <f>IF(K34="",0,LOOKUP(K34,Bodování!$A$2:$A$101,Bodování!$B$2:$B$101))</f>
        <v>0</v>
      </c>
      <c r="M34" s="33"/>
      <c r="N34" s="58">
        <f>IF(M34="",0,LOOKUP(M34,Bodování!$A$2:$A$101,Bodování!$B$2:$B$101))</f>
        <v>0</v>
      </c>
      <c r="O34" s="36"/>
      <c r="P34" s="59">
        <f>IF(O34="",0,LOOKUP(O34,Bodování!$A$2:$A$101,Bodování!$B$2:$B$101))</f>
        <v>0</v>
      </c>
      <c r="Q34" s="33"/>
      <c r="R34" s="58">
        <f>IF(Q34="",0,LOOKUP(Q34,Bodování!$A$2:$A$101,Bodování!$B$2:$B$101))</f>
        <v>0</v>
      </c>
      <c r="S34" s="36"/>
      <c r="T34" s="59">
        <f>IF(S34="",0,LOOKUP(S34,Bodování!$A$2:$A$101,Bodování!$B$2:$B$101))</f>
        <v>0</v>
      </c>
      <c r="U34" s="33"/>
      <c r="V34" s="58">
        <f>IF(U34="",0,LOOKUP(U34,Bodování!$A$2:$A$101,Bodování!$B$2:$B$101))</f>
        <v>0</v>
      </c>
      <c r="W34" s="36"/>
      <c r="X34" s="59">
        <f>IF(W34="",0,LOOKUP(W34,Bodování!$A$2:$A$101,Bodování!$B$2:$B$101))</f>
        <v>0</v>
      </c>
      <c r="Y34" s="51">
        <f t="shared" si="29"/>
        <v>0</v>
      </c>
      <c r="Z34" s="51">
        <f>IF(Y34=0,0,LOOKUP(Y34,Bodování!$A$2:$A$101,Bodování!$B$2:$B$101))</f>
        <v>0</v>
      </c>
      <c r="AA34" s="51">
        <f t="shared" si="30"/>
        <v>0</v>
      </c>
      <c r="AB34" s="51">
        <f>IF(AA34=0,0,LOOKUP(AA34,Bodování!$A$2:$A$101,Bodování!$B$2:$B$101))</f>
        <v>0</v>
      </c>
      <c r="AC34" s="52">
        <f t="shared" si="31"/>
      </c>
      <c r="AD34" s="53">
        <f t="shared" si="32"/>
      </c>
      <c r="AE34" s="37"/>
      <c r="AF34" s="18"/>
      <c r="AG34" s="50">
        <f t="shared" si="33"/>
        <v>0</v>
      </c>
      <c r="AH34" s="50">
        <f t="shared" si="34"/>
        <v>0</v>
      </c>
      <c r="AI34" s="50">
        <f t="shared" si="35"/>
        <v>0</v>
      </c>
      <c r="AJ34" s="50">
        <f t="shared" si="36"/>
        <v>0</v>
      </c>
      <c r="AK34" s="50">
        <f t="shared" si="37"/>
        <v>0</v>
      </c>
      <c r="AL34" s="50">
        <f t="shared" si="38"/>
        <v>0</v>
      </c>
      <c r="AM34" s="50">
        <f t="shared" si="39"/>
        <v>0</v>
      </c>
      <c r="AN34" s="50">
        <f t="shared" si="40"/>
        <v>0</v>
      </c>
      <c r="AO34" s="50">
        <f t="shared" si="41"/>
        <v>0</v>
      </c>
      <c r="AP34" s="50">
        <f t="shared" si="42"/>
        <v>0</v>
      </c>
      <c r="AQ34" s="42">
        <f t="shared" si="43"/>
        <v>0</v>
      </c>
      <c r="AR34" s="42">
        <f t="shared" si="44"/>
        <v>10</v>
      </c>
      <c r="AS34" s="50">
        <f t="shared" si="45"/>
        <v>0</v>
      </c>
      <c r="AT34" s="50">
        <f t="shared" si="46"/>
        <v>0</v>
      </c>
      <c r="AU34" s="50">
        <f t="shared" si="47"/>
        <v>0</v>
      </c>
      <c r="AV34" s="50">
        <f t="shared" si="48"/>
        <v>0</v>
      </c>
      <c r="AW34" s="50">
        <f t="shared" si="49"/>
        <v>0</v>
      </c>
      <c r="AX34" s="50">
        <f t="shared" si="50"/>
        <v>0</v>
      </c>
      <c r="AY34" s="50">
        <f t="shared" si="51"/>
        <v>0</v>
      </c>
      <c r="AZ34" s="50">
        <f t="shared" si="52"/>
        <v>0</v>
      </c>
      <c r="BA34" s="50">
        <f t="shared" si="53"/>
        <v>0</v>
      </c>
      <c r="BB34" s="50">
        <f t="shared" si="54"/>
        <v>0</v>
      </c>
      <c r="BC34" s="42">
        <f t="shared" si="55"/>
        <v>0</v>
      </c>
      <c r="BD34" s="45">
        <f t="shared" si="56"/>
        <v>0</v>
      </c>
      <c r="BE34" s="60">
        <f t="shared" si="57"/>
        <v>0</v>
      </c>
      <c r="BF34" s="60"/>
    </row>
    <row r="35" spans="2:58" s="8" customFormat="1" ht="12.75">
      <c r="B35" s="14"/>
      <c r="C35" s="15"/>
      <c r="D35" s="14"/>
      <c r="E35" s="33"/>
      <c r="F35" s="58">
        <f>IF(E35="",0,LOOKUP(E35,Bodování!$A$2:$A$101,Bodování!$B$2:$B$101))</f>
        <v>0</v>
      </c>
      <c r="G35" s="36"/>
      <c r="H35" s="59">
        <f>IF(G35="",0,LOOKUP(G35,Bodování!$A$2:$A$101,Bodování!$B$2:$B$101))</f>
        <v>0</v>
      </c>
      <c r="I35" s="33"/>
      <c r="J35" s="58">
        <f>IF(I35="",0,LOOKUP(I35,Bodování!$A$2:$A$101,Bodování!$B$2:$B$101))</f>
        <v>0</v>
      </c>
      <c r="K35" s="36"/>
      <c r="L35" s="59">
        <f>IF(K35="",0,LOOKUP(K35,Bodování!$A$2:$A$101,Bodování!$B$2:$B$101))</f>
        <v>0</v>
      </c>
      <c r="M35" s="33"/>
      <c r="N35" s="58">
        <f>IF(M35="",0,LOOKUP(M35,Bodování!$A$2:$A$101,Bodování!$B$2:$B$101))</f>
        <v>0</v>
      </c>
      <c r="O35" s="36"/>
      <c r="P35" s="59">
        <f>IF(O35="",0,LOOKUP(O35,Bodování!$A$2:$A$101,Bodování!$B$2:$B$101))</f>
        <v>0</v>
      </c>
      <c r="Q35" s="33"/>
      <c r="R35" s="58">
        <f>IF(Q35="",0,LOOKUP(Q35,Bodování!$A$2:$A$101,Bodování!$B$2:$B$101))</f>
        <v>0</v>
      </c>
      <c r="S35" s="36"/>
      <c r="T35" s="59">
        <f>IF(S35="",0,LOOKUP(S35,Bodování!$A$2:$A$101,Bodování!$B$2:$B$101))</f>
        <v>0</v>
      </c>
      <c r="U35" s="33"/>
      <c r="V35" s="58">
        <f>IF(U35="",0,LOOKUP(U35,Bodování!$A$2:$A$101,Bodování!$B$2:$B$101))</f>
        <v>0</v>
      </c>
      <c r="W35" s="36"/>
      <c r="X35" s="59">
        <f>IF(W35="",0,LOOKUP(W35,Bodování!$A$2:$A$101,Bodování!$B$2:$B$101))</f>
        <v>0</v>
      </c>
      <c r="Y35" s="51">
        <f t="shared" si="29"/>
        <v>0</v>
      </c>
      <c r="Z35" s="51">
        <f>IF(Y35=0,0,LOOKUP(Y35,Bodování!$A$2:$A$101,Bodování!$B$2:$B$101))</f>
        <v>0</v>
      </c>
      <c r="AA35" s="51">
        <f t="shared" si="30"/>
        <v>0</v>
      </c>
      <c r="AB35" s="51">
        <f>IF(AA35=0,0,LOOKUP(AA35,Bodování!$A$2:$A$101,Bodování!$B$2:$B$101))</f>
        <v>0</v>
      </c>
      <c r="AC35" s="52">
        <f t="shared" si="31"/>
      </c>
      <c r="AD35" s="53">
        <f t="shared" si="32"/>
      </c>
      <c r="AE35" s="37"/>
      <c r="AF35" s="18"/>
      <c r="AG35" s="50">
        <f t="shared" si="33"/>
        <v>0</v>
      </c>
      <c r="AH35" s="50">
        <f t="shared" si="34"/>
        <v>0</v>
      </c>
      <c r="AI35" s="50">
        <f t="shared" si="35"/>
        <v>0</v>
      </c>
      <c r="AJ35" s="50">
        <f t="shared" si="36"/>
        <v>0</v>
      </c>
      <c r="AK35" s="50">
        <f t="shared" si="37"/>
        <v>0</v>
      </c>
      <c r="AL35" s="50">
        <f t="shared" si="38"/>
        <v>0</v>
      </c>
      <c r="AM35" s="50">
        <f t="shared" si="39"/>
        <v>0</v>
      </c>
      <c r="AN35" s="50">
        <f t="shared" si="40"/>
        <v>0</v>
      </c>
      <c r="AO35" s="50">
        <f t="shared" si="41"/>
        <v>0</v>
      </c>
      <c r="AP35" s="50">
        <f t="shared" si="42"/>
        <v>0</v>
      </c>
      <c r="AQ35" s="42">
        <f t="shared" si="43"/>
        <v>0</v>
      </c>
      <c r="AR35" s="42">
        <f t="shared" si="44"/>
        <v>10</v>
      </c>
      <c r="AS35" s="50">
        <f t="shared" si="45"/>
        <v>0</v>
      </c>
      <c r="AT35" s="50">
        <f t="shared" si="46"/>
        <v>0</v>
      </c>
      <c r="AU35" s="50">
        <f t="shared" si="47"/>
        <v>0</v>
      </c>
      <c r="AV35" s="50">
        <f t="shared" si="48"/>
        <v>0</v>
      </c>
      <c r="AW35" s="50">
        <f t="shared" si="49"/>
        <v>0</v>
      </c>
      <c r="AX35" s="50">
        <f t="shared" si="50"/>
        <v>0</v>
      </c>
      <c r="AY35" s="50">
        <f t="shared" si="51"/>
        <v>0</v>
      </c>
      <c r="AZ35" s="50">
        <f t="shared" si="52"/>
        <v>0</v>
      </c>
      <c r="BA35" s="50">
        <f t="shared" si="53"/>
        <v>0</v>
      </c>
      <c r="BB35" s="50">
        <f t="shared" si="54"/>
        <v>0</v>
      </c>
      <c r="BC35" s="42">
        <f t="shared" si="55"/>
        <v>0</v>
      </c>
      <c r="BD35" s="45">
        <f t="shared" si="56"/>
        <v>0</v>
      </c>
      <c r="BE35" s="60">
        <f t="shared" si="57"/>
        <v>0</v>
      </c>
      <c r="BF35" s="60"/>
    </row>
    <row r="36" spans="2:58" s="8" customFormat="1" ht="12.75">
      <c r="B36" s="14"/>
      <c r="C36" s="15"/>
      <c r="D36" s="14"/>
      <c r="E36" s="33"/>
      <c r="F36" s="58">
        <f>IF(E36="",0,LOOKUP(E36,Bodování!$A$2:$A$101,Bodování!$B$2:$B$101))</f>
        <v>0</v>
      </c>
      <c r="G36" s="36"/>
      <c r="H36" s="59">
        <f>IF(G36="",0,LOOKUP(G36,Bodování!$A$2:$A$101,Bodování!$B$2:$B$101))</f>
        <v>0</v>
      </c>
      <c r="I36" s="33"/>
      <c r="J36" s="58">
        <f>IF(I36="",0,LOOKUP(I36,Bodování!$A$2:$A$101,Bodování!$B$2:$B$101))</f>
        <v>0</v>
      </c>
      <c r="K36" s="36"/>
      <c r="L36" s="59">
        <f>IF(K36="",0,LOOKUP(K36,Bodování!$A$2:$A$101,Bodování!$B$2:$B$101))</f>
        <v>0</v>
      </c>
      <c r="M36" s="33"/>
      <c r="N36" s="58">
        <f>IF(M36="",0,LOOKUP(M36,Bodování!$A$2:$A$101,Bodování!$B$2:$B$101))</f>
        <v>0</v>
      </c>
      <c r="O36" s="36"/>
      <c r="P36" s="59">
        <f>IF(O36="",0,LOOKUP(O36,Bodování!$A$2:$A$101,Bodování!$B$2:$B$101))</f>
        <v>0</v>
      </c>
      <c r="Q36" s="33"/>
      <c r="R36" s="58">
        <f>IF(Q36="",0,LOOKUP(Q36,Bodování!$A$2:$A$101,Bodování!$B$2:$B$101))</f>
        <v>0</v>
      </c>
      <c r="S36" s="36"/>
      <c r="T36" s="59">
        <f>IF(S36="",0,LOOKUP(S36,Bodování!$A$2:$A$101,Bodování!$B$2:$B$101))</f>
        <v>0</v>
      </c>
      <c r="U36" s="33"/>
      <c r="V36" s="58">
        <f>IF(U36="",0,LOOKUP(U36,Bodování!$A$2:$A$101,Bodování!$B$2:$B$101))</f>
        <v>0</v>
      </c>
      <c r="W36" s="36"/>
      <c r="X36" s="59">
        <f>IF(W36="",0,LOOKUP(W36,Bodování!$A$2:$A$101,Bodování!$B$2:$B$101))</f>
        <v>0</v>
      </c>
      <c r="Y36" s="51">
        <f t="shared" si="29"/>
        <v>0</v>
      </c>
      <c r="Z36" s="51">
        <f>IF(Y36=0,0,LOOKUP(Y36,Bodování!$A$2:$A$101,Bodování!$B$2:$B$101))</f>
        <v>0</v>
      </c>
      <c r="AA36" s="51">
        <f t="shared" si="30"/>
        <v>0</v>
      </c>
      <c r="AB36" s="51">
        <f>IF(AA36=0,0,LOOKUP(AA36,Bodování!$A$2:$A$101,Bodování!$B$2:$B$101))</f>
        <v>0</v>
      </c>
      <c r="AC36" s="52">
        <f t="shared" si="31"/>
      </c>
      <c r="AD36" s="53">
        <f t="shared" si="32"/>
      </c>
      <c r="AE36" s="37"/>
      <c r="AF36" s="18"/>
      <c r="AG36" s="50">
        <f t="shared" si="33"/>
        <v>0</v>
      </c>
      <c r="AH36" s="50">
        <f t="shared" si="34"/>
        <v>0</v>
      </c>
      <c r="AI36" s="50">
        <f t="shared" si="35"/>
        <v>0</v>
      </c>
      <c r="AJ36" s="50">
        <f t="shared" si="36"/>
        <v>0</v>
      </c>
      <c r="AK36" s="50">
        <f t="shared" si="37"/>
        <v>0</v>
      </c>
      <c r="AL36" s="50">
        <f t="shared" si="38"/>
        <v>0</v>
      </c>
      <c r="AM36" s="50">
        <f t="shared" si="39"/>
        <v>0</v>
      </c>
      <c r="AN36" s="50">
        <f t="shared" si="40"/>
        <v>0</v>
      </c>
      <c r="AO36" s="50">
        <f t="shared" si="41"/>
        <v>0</v>
      </c>
      <c r="AP36" s="50">
        <f t="shared" si="42"/>
        <v>0</v>
      </c>
      <c r="AQ36" s="42">
        <f t="shared" si="43"/>
        <v>0</v>
      </c>
      <c r="AR36" s="42">
        <f t="shared" si="44"/>
        <v>10</v>
      </c>
      <c r="AS36" s="50">
        <f t="shared" si="45"/>
        <v>0</v>
      </c>
      <c r="AT36" s="50">
        <f t="shared" si="46"/>
        <v>0</v>
      </c>
      <c r="AU36" s="50">
        <f t="shared" si="47"/>
        <v>0</v>
      </c>
      <c r="AV36" s="50">
        <f t="shared" si="48"/>
        <v>0</v>
      </c>
      <c r="AW36" s="50">
        <f t="shared" si="49"/>
        <v>0</v>
      </c>
      <c r="AX36" s="50">
        <f t="shared" si="50"/>
        <v>0</v>
      </c>
      <c r="AY36" s="50">
        <f t="shared" si="51"/>
        <v>0</v>
      </c>
      <c r="AZ36" s="50">
        <f t="shared" si="52"/>
        <v>0</v>
      </c>
      <c r="BA36" s="50">
        <f t="shared" si="53"/>
        <v>0</v>
      </c>
      <c r="BB36" s="50">
        <f t="shared" si="54"/>
        <v>0</v>
      </c>
      <c r="BC36" s="42">
        <f t="shared" si="55"/>
        <v>0</v>
      </c>
      <c r="BD36" s="45">
        <f t="shared" si="56"/>
        <v>0</v>
      </c>
      <c r="BE36" s="60">
        <f t="shared" si="57"/>
        <v>0</v>
      </c>
      <c r="BF36" s="60"/>
    </row>
    <row r="37" spans="2:58" s="8" customFormat="1" ht="12.75">
      <c r="B37" s="14"/>
      <c r="C37" s="15"/>
      <c r="D37" s="14"/>
      <c r="E37" s="33"/>
      <c r="F37" s="58">
        <f>IF(E37="",0,LOOKUP(E37,Bodování!$A$2:$A$101,Bodování!$B$2:$B$101))</f>
        <v>0</v>
      </c>
      <c r="G37" s="36"/>
      <c r="H37" s="59">
        <f>IF(G37="",0,LOOKUP(G37,Bodování!$A$2:$A$101,Bodování!$B$2:$B$101))</f>
        <v>0</v>
      </c>
      <c r="I37" s="33"/>
      <c r="J37" s="58">
        <f>IF(I37="",0,LOOKUP(I37,Bodování!$A$2:$A$101,Bodování!$B$2:$B$101))</f>
        <v>0</v>
      </c>
      <c r="K37" s="36"/>
      <c r="L37" s="59">
        <f>IF(K37="",0,LOOKUP(K37,Bodování!$A$2:$A$101,Bodování!$B$2:$B$101))</f>
        <v>0</v>
      </c>
      <c r="M37" s="33"/>
      <c r="N37" s="58">
        <f>IF(M37="",0,LOOKUP(M37,Bodování!$A$2:$A$101,Bodování!$B$2:$B$101))</f>
        <v>0</v>
      </c>
      <c r="O37" s="36"/>
      <c r="P37" s="59">
        <f>IF(O37="",0,LOOKUP(O37,Bodování!$A$2:$A$101,Bodování!$B$2:$B$101))</f>
        <v>0</v>
      </c>
      <c r="Q37" s="33"/>
      <c r="R37" s="58">
        <f>IF(Q37="",0,LOOKUP(Q37,Bodování!$A$2:$A$101,Bodování!$B$2:$B$101))</f>
        <v>0</v>
      </c>
      <c r="S37" s="36"/>
      <c r="T37" s="59">
        <f>IF(S37="",0,LOOKUP(S37,Bodování!$A$2:$A$101,Bodování!$B$2:$B$101))</f>
        <v>0</v>
      </c>
      <c r="U37" s="33"/>
      <c r="V37" s="58">
        <f>IF(U37="",0,LOOKUP(U37,Bodování!$A$2:$A$101,Bodování!$B$2:$B$101))</f>
        <v>0</v>
      </c>
      <c r="W37" s="36"/>
      <c r="X37" s="59">
        <f>IF(W37="",0,LOOKUP(W37,Bodování!$A$2:$A$101,Bodování!$B$2:$B$101))</f>
        <v>0</v>
      </c>
      <c r="Y37" s="51">
        <f t="shared" si="29"/>
        <v>0</v>
      </c>
      <c r="Z37" s="51">
        <f>IF(Y37=0,0,LOOKUP(Y37,Bodování!$A$2:$A$101,Bodování!$B$2:$B$101))</f>
        <v>0</v>
      </c>
      <c r="AA37" s="51">
        <f t="shared" si="30"/>
        <v>0</v>
      </c>
      <c r="AB37" s="51">
        <f>IF(AA37=0,0,LOOKUP(AA37,Bodování!$A$2:$A$101,Bodování!$B$2:$B$101))</f>
        <v>0</v>
      </c>
      <c r="AC37" s="52">
        <f t="shared" si="31"/>
      </c>
      <c r="AD37" s="53">
        <f t="shared" si="32"/>
      </c>
      <c r="AE37" s="37"/>
      <c r="AF37" s="18"/>
      <c r="AG37" s="50">
        <f t="shared" si="33"/>
        <v>0</v>
      </c>
      <c r="AH37" s="50">
        <f t="shared" si="34"/>
        <v>0</v>
      </c>
      <c r="AI37" s="50">
        <f t="shared" si="35"/>
        <v>0</v>
      </c>
      <c r="AJ37" s="50">
        <f t="shared" si="36"/>
        <v>0</v>
      </c>
      <c r="AK37" s="50">
        <f t="shared" si="37"/>
        <v>0</v>
      </c>
      <c r="AL37" s="50">
        <f t="shared" si="38"/>
        <v>0</v>
      </c>
      <c r="AM37" s="50">
        <f t="shared" si="39"/>
        <v>0</v>
      </c>
      <c r="AN37" s="50">
        <f t="shared" si="40"/>
        <v>0</v>
      </c>
      <c r="AO37" s="50">
        <f t="shared" si="41"/>
        <v>0</v>
      </c>
      <c r="AP37" s="50">
        <f t="shared" si="42"/>
        <v>0</v>
      </c>
      <c r="AQ37" s="42">
        <f t="shared" si="43"/>
        <v>0</v>
      </c>
      <c r="AR37" s="42">
        <f t="shared" si="44"/>
        <v>10</v>
      </c>
      <c r="AS37" s="50">
        <f t="shared" si="45"/>
        <v>0</v>
      </c>
      <c r="AT37" s="50">
        <f t="shared" si="46"/>
        <v>0</v>
      </c>
      <c r="AU37" s="50">
        <f t="shared" si="47"/>
        <v>0</v>
      </c>
      <c r="AV37" s="50">
        <f t="shared" si="48"/>
        <v>0</v>
      </c>
      <c r="AW37" s="50">
        <f t="shared" si="49"/>
        <v>0</v>
      </c>
      <c r="AX37" s="50">
        <f t="shared" si="50"/>
        <v>0</v>
      </c>
      <c r="AY37" s="50">
        <f t="shared" si="51"/>
        <v>0</v>
      </c>
      <c r="AZ37" s="50">
        <f t="shared" si="52"/>
        <v>0</v>
      </c>
      <c r="BA37" s="50">
        <f t="shared" si="53"/>
        <v>0</v>
      </c>
      <c r="BB37" s="50">
        <f t="shared" si="54"/>
        <v>0</v>
      </c>
      <c r="BC37" s="42">
        <f t="shared" si="55"/>
        <v>0</v>
      </c>
      <c r="BD37" s="45">
        <f t="shared" si="56"/>
        <v>0</v>
      </c>
      <c r="BE37" s="60">
        <f t="shared" si="57"/>
        <v>0</v>
      </c>
      <c r="BF37" s="60"/>
    </row>
    <row r="38" spans="2:58" s="8" customFormat="1" ht="12.75">
      <c r="B38" s="14"/>
      <c r="C38" s="15"/>
      <c r="D38" s="14"/>
      <c r="E38" s="33"/>
      <c r="F38" s="58">
        <f>IF(E38="",0,LOOKUP(E38,Bodování!$A$2:$A$101,Bodování!$B$2:$B$101))</f>
        <v>0</v>
      </c>
      <c r="G38" s="36"/>
      <c r="H38" s="59">
        <f>IF(G38="",0,LOOKUP(G38,Bodování!$A$2:$A$101,Bodování!$B$2:$B$101))</f>
        <v>0</v>
      </c>
      <c r="I38" s="33"/>
      <c r="J38" s="58">
        <f>IF(I38="",0,LOOKUP(I38,Bodování!$A$2:$A$101,Bodování!$B$2:$B$101))</f>
        <v>0</v>
      </c>
      <c r="K38" s="36"/>
      <c r="L38" s="59">
        <f>IF(K38="",0,LOOKUP(K38,Bodování!$A$2:$A$101,Bodování!$B$2:$B$101))</f>
        <v>0</v>
      </c>
      <c r="M38" s="33"/>
      <c r="N38" s="58">
        <f>IF(M38="",0,LOOKUP(M38,Bodování!$A$2:$A$101,Bodování!$B$2:$B$101))</f>
        <v>0</v>
      </c>
      <c r="O38" s="36"/>
      <c r="P38" s="59">
        <f>IF(O38="",0,LOOKUP(O38,Bodování!$A$2:$A$101,Bodování!$B$2:$B$101))</f>
        <v>0</v>
      </c>
      <c r="Q38" s="33"/>
      <c r="R38" s="58">
        <f>IF(Q38="",0,LOOKUP(Q38,Bodování!$A$2:$A$101,Bodování!$B$2:$B$101))</f>
        <v>0</v>
      </c>
      <c r="S38" s="36"/>
      <c r="T38" s="59">
        <f>IF(S38="",0,LOOKUP(S38,Bodování!$A$2:$A$101,Bodování!$B$2:$B$101))</f>
        <v>0</v>
      </c>
      <c r="U38" s="33"/>
      <c r="V38" s="58">
        <f>IF(U38="",0,LOOKUP(U38,Bodování!$A$2:$A$101,Bodování!$B$2:$B$101))</f>
        <v>0</v>
      </c>
      <c r="W38" s="36"/>
      <c r="X38" s="59">
        <f>IF(W38="",0,LOOKUP(W38,Bodování!$A$2:$A$101,Bodování!$B$2:$B$101))</f>
        <v>0</v>
      </c>
      <c r="Y38" s="51">
        <f t="shared" si="29"/>
        <v>0</v>
      </c>
      <c r="Z38" s="51">
        <f>IF(Y38=0,0,LOOKUP(Y38,Bodování!$A$2:$A$101,Bodování!$B$2:$B$101))</f>
        <v>0</v>
      </c>
      <c r="AA38" s="51">
        <f t="shared" si="30"/>
        <v>0</v>
      </c>
      <c r="AB38" s="51">
        <f>IF(AA38=0,0,LOOKUP(AA38,Bodování!$A$2:$A$101,Bodování!$B$2:$B$101))</f>
        <v>0</v>
      </c>
      <c r="AC38" s="52">
        <f t="shared" si="31"/>
      </c>
      <c r="AD38" s="53">
        <f t="shared" si="32"/>
      </c>
      <c r="AE38" s="37"/>
      <c r="AF38" s="18"/>
      <c r="AG38" s="50">
        <f t="shared" si="33"/>
        <v>0</v>
      </c>
      <c r="AH38" s="50">
        <f t="shared" si="34"/>
        <v>0</v>
      </c>
      <c r="AI38" s="50">
        <f t="shared" si="35"/>
        <v>0</v>
      </c>
      <c r="AJ38" s="50">
        <f t="shared" si="36"/>
        <v>0</v>
      </c>
      <c r="AK38" s="50">
        <f t="shared" si="37"/>
        <v>0</v>
      </c>
      <c r="AL38" s="50">
        <f t="shared" si="38"/>
        <v>0</v>
      </c>
      <c r="AM38" s="50">
        <f t="shared" si="39"/>
        <v>0</v>
      </c>
      <c r="AN38" s="50">
        <f t="shared" si="40"/>
        <v>0</v>
      </c>
      <c r="AO38" s="50">
        <f t="shared" si="41"/>
        <v>0</v>
      </c>
      <c r="AP38" s="50">
        <f t="shared" si="42"/>
        <v>0</v>
      </c>
      <c r="AQ38" s="42">
        <f t="shared" si="43"/>
        <v>0</v>
      </c>
      <c r="AR38" s="42">
        <f t="shared" si="44"/>
        <v>10</v>
      </c>
      <c r="AS38" s="50">
        <f t="shared" si="45"/>
        <v>0</v>
      </c>
      <c r="AT38" s="50">
        <f t="shared" si="46"/>
        <v>0</v>
      </c>
      <c r="AU38" s="50">
        <f t="shared" si="47"/>
        <v>0</v>
      </c>
      <c r="AV38" s="50">
        <f t="shared" si="48"/>
        <v>0</v>
      </c>
      <c r="AW38" s="50">
        <f t="shared" si="49"/>
        <v>0</v>
      </c>
      <c r="AX38" s="50">
        <f t="shared" si="50"/>
        <v>0</v>
      </c>
      <c r="AY38" s="50">
        <f t="shared" si="51"/>
        <v>0</v>
      </c>
      <c r="AZ38" s="50">
        <f t="shared" si="52"/>
        <v>0</v>
      </c>
      <c r="BA38" s="50">
        <f t="shared" si="53"/>
        <v>0</v>
      </c>
      <c r="BB38" s="50">
        <f t="shared" si="54"/>
        <v>0</v>
      </c>
      <c r="BC38" s="42">
        <f t="shared" si="55"/>
        <v>0</v>
      </c>
      <c r="BD38" s="45">
        <f t="shared" si="56"/>
        <v>0</v>
      </c>
      <c r="BE38" s="60">
        <f t="shared" si="57"/>
        <v>0</v>
      </c>
      <c r="BF38" s="60"/>
    </row>
    <row r="39" spans="2:58" s="8" customFormat="1" ht="12.75">
      <c r="B39" s="14"/>
      <c r="C39" s="15"/>
      <c r="D39" s="14"/>
      <c r="E39" s="33"/>
      <c r="F39" s="58">
        <f>IF(E39="",0,LOOKUP(E39,Bodování!$A$2:$A$101,Bodování!$B$2:$B$101))</f>
        <v>0</v>
      </c>
      <c r="G39" s="36"/>
      <c r="H39" s="59">
        <f>IF(G39="",0,LOOKUP(G39,Bodování!$A$2:$A$101,Bodování!$B$2:$B$101))</f>
        <v>0</v>
      </c>
      <c r="I39" s="33"/>
      <c r="J39" s="58">
        <f>IF(I39="",0,LOOKUP(I39,Bodování!$A$2:$A$101,Bodování!$B$2:$B$101))</f>
        <v>0</v>
      </c>
      <c r="K39" s="36"/>
      <c r="L39" s="59">
        <f>IF(K39="",0,LOOKUP(K39,Bodování!$A$2:$A$101,Bodování!$B$2:$B$101))</f>
        <v>0</v>
      </c>
      <c r="M39" s="33"/>
      <c r="N39" s="58">
        <f>IF(M39="",0,LOOKUP(M39,Bodování!$A$2:$A$101,Bodování!$B$2:$B$101))</f>
        <v>0</v>
      </c>
      <c r="O39" s="36"/>
      <c r="P39" s="59">
        <f>IF(O39="",0,LOOKUP(O39,Bodování!$A$2:$A$101,Bodování!$B$2:$B$101))</f>
        <v>0</v>
      </c>
      <c r="Q39" s="33"/>
      <c r="R39" s="58">
        <f>IF(Q39="",0,LOOKUP(Q39,Bodování!$A$2:$A$101,Bodování!$B$2:$B$101))</f>
        <v>0</v>
      </c>
      <c r="S39" s="36"/>
      <c r="T39" s="59">
        <f>IF(S39="",0,LOOKUP(S39,Bodování!$A$2:$A$101,Bodování!$B$2:$B$101))</f>
        <v>0</v>
      </c>
      <c r="U39" s="33"/>
      <c r="V39" s="58">
        <f>IF(U39="",0,LOOKUP(U39,Bodování!$A$2:$A$101,Bodování!$B$2:$B$101))</f>
        <v>0</v>
      </c>
      <c r="W39" s="36"/>
      <c r="X39" s="59">
        <f>IF(W39="",0,LOOKUP(W39,Bodování!$A$2:$A$101,Bodování!$B$2:$B$101))</f>
        <v>0</v>
      </c>
      <c r="Y39" s="51">
        <f t="shared" si="29"/>
        <v>0</v>
      </c>
      <c r="Z39" s="51">
        <f>IF(Y39=0,0,LOOKUP(Y39,Bodování!$A$2:$A$101,Bodování!$B$2:$B$101))</f>
        <v>0</v>
      </c>
      <c r="AA39" s="51">
        <f t="shared" si="30"/>
        <v>0</v>
      </c>
      <c r="AB39" s="51">
        <f>IF(AA39=0,0,LOOKUP(AA39,Bodování!$A$2:$A$101,Bodování!$B$2:$B$101))</f>
        <v>0</v>
      </c>
      <c r="AC39" s="52">
        <f t="shared" si="31"/>
      </c>
      <c r="AD39" s="53">
        <f t="shared" si="32"/>
      </c>
      <c r="AE39" s="37"/>
      <c r="AF39" s="18"/>
      <c r="AG39" s="50">
        <f t="shared" si="33"/>
        <v>0</v>
      </c>
      <c r="AH39" s="50">
        <f t="shared" si="34"/>
        <v>0</v>
      </c>
      <c r="AI39" s="50">
        <f t="shared" si="35"/>
        <v>0</v>
      </c>
      <c r="AJ39" s="50">
        <f t="shared" si="36"/>
        <v>0</v>
      </c>
      <c r="AK39" s="50">
        <f t="shared" si="37"/>
        <v>0</v>
      </c>
      <c r="AL39" s="50">
        <f t="shared" si="38"/>
        <v>0</v>
      </c>
      <c r="AM39" s="50">
        <f t="shared" si="39"/>
        <v>0</v>
      </c>
      <c r="AN39" s="50">
        <f t="shared" si="40"/>
        <v>0</v>
      </c>
      <c r="AO39" s="50">
        <f t="shared" si="41"/>
        <v>0</v>
      </c>
      <c r="AP39" s="50">
        <f t="shared" si="42"/>
        <v>0</v>
      </c>
      <c r="AQ39" s="42">
        <f t="shared" si="43"/>
        <v>0</v>
      </c>
      <c r="AR39" s="42">
        <f t="shared" si="44"/>
        <v>10</v>
      </c>
      <c r="AS39" s="50">
        <f t="shared" si="45"/>
        <v>0</v>
      </c>
      <c r="AT39" s="50">
        <f t="shared" si="46"/>
        <v>0</v>
      </c>
      <c r="AU39" s="50">
        <f t="shared" si="47"/>
        <v>0</v>
      </c>
      <c r="AV39" s="50">
        <f t="shared" si="48"/>
        <v>0</v>
      </c>
      <c r="AW39" s="50">
        <f t="shared" si="49"/>
        <v>0</v>
      </c>
      <c r="AX39" s="50">
        <f t="shared" si="50"/>
        <v>0</v>
      </c>
      <c r="AY39" s="50">
        <f t="shared" si="51"/>
        <v>0</v>
      </c>
      <c r="AZ39" s="50">
        <f t="shared" si="52"/>
        <v>0</v>
      </c>
      <c r="BA39" s="50">
        <f t="shared" si="53"/>
        <v>0</v>
      </c>
      <c r="BB39" s="50">
        <f t="shared" si="54"/>
        <v>0</v>
      </c>
      <c r="BC39" s="42">
        <f t="shared" si="55"/>
        <v>0</v>
      </c>
      <c r="BD39" s="45">
        <f t="shared" si="56"/>
        <v>0</v>
      </c>
      <c r="BE39" s="60">
        <f t="shared" si="57"/>
        <v>0</v>
      </c>
      <c r="BF39" s="60"/>
    </row>
    <row r="40" spans="2:58" s="8" customFormat="1" ht="12.75">
      <c r="B40" s="14"/>
      <c r="C40" s="15"/>
      <c r="D40" s="14"/>
      <c r="E40" s="33"/>
      <c r="F40" s="58">
        <f>IF(E40="",0,LOOKUP(E40,Bodování!$A$2:$A$101,Bodování!$B$2:$B$101))</f>
        <v>0</v>
      </c>
      <c r="G40" s="36"/>
      <c r="H40" s="59">
        <f>IF(G40="",0,LOOKUP(G40,Bodování!$A$2:$A$101,Bodování!$B$2:$B$101))</f>
        <v>0</v>
      </c>
      <c r="I40" s="33"/>
      <c r="J40" s="58">
        <f>IF(I40="",0,LOOKUP(I40,Bodování!$A$2:$A$101,Bodování!$B$2:$B$101))</f>
        <v>0</v>
      </c>
      <c r="K40" s="36"/>
      <c r="L40" s="59">
        <f>IF(K40="",0,LOOKUP(K40,Bodování!$A$2:$A$101,Bodování!$B$2:$B$101))</f>
        <v>0</v>
      </c>
      <c r="M40" s="33"/>
      <c r="N40" s="58">
        <f>IF(M40="",0,LOOKUP(M40,Bodování!$A$2:$A$101,Bodování!$B$2:$B$101))</f>
        <v>0</v>
      </c>
      <c r="O40" s="36"/>
      <c r="P40" s="59">
        <f>IF(O40="",0,LOOKUP(O40,Bodování!$A$2:$A$101,Bodování!$B$2:$B$101))</f>
        <v>0</v>
      </c>
      <c r="Q40" s="33"/>
      <c r="R40" s="58">
        <f>IF(Q40="",0,LOOKUP(Q40,Bodování!$A$2:$A$101,Bodování!$B$2:$B$101))</f>
        <v>0</v>
      </c>
      <c r="S40" s="36"/>
      <c r="T40" s="59">
        <f>IF(S40="",0,LOOKUP(S40,Bodování!$A$2:$A$101,Bodování!$B$2:$B$101))</f>
        <v>0</v>
      </c>
      <c r="U40" s="33"/>
      <c r="V40" s="58">
        <f>IF(U40="",0,LOOKUP(U40,Bodování!$A$2:$A$101,Bodování!$B$2:$B$101))</f>
        <v>0</v>
      </c>
      <c r="W40" s="36"/>
      <c r="X40" s="59">
        <f>IF(W40="",0,LOOKUP(W40,Bodování!$A$2:$A$101,Bodování!$B$2:$B$101))</f>
        <v>0</v>
      </c>
      <c r="Y40" s="51">
        <f t="shared" si="29"/>
        <v>0</v>
      </c>
      <c r="Z40" s="51">
        <f>IF(Y40=0,0,LOOKUP(Y40,Bodování!$A$2:$A$101,Bodování!$B$2:$B$101))</f>
        <v>0</v>
      </c>
      <c r="AA40" s="51">
        <f t="shared" si="30"/>
        <v>0</v>
      </c>
      <c r="AB40" s="51">
        <f>IF(AA40=0,0,LOOKUP(AA40,Bodování!$A$2:$A$101,Bodování!$B$2:$B$101))</f>
        <v>0</v>
      </c>
      <c r="AC40" s="52">
        <f t="shared" si="31"/>
      </c>
      <c r="AD40" s="53">
        <f t="shared" si="32"/>
      </c>
      <c r="AE40" s="37"/>
      <c r="AF40" s="18"/>
      <c r="AG40" s="50">
        <f t="shared" si="33"/>
        <v>0</v>
      </c>
      <c r="AH40" s="50">
        <f t="shared" si="34"/>
        <v>0</v>
      </c>
      <c r="AI40" s="50">
        <f t="shared" si="35"/>
        <v>0</v>
      </c>
      <c r="AJ40" s="50">
        <f t="shared" si="36"/>
        <v>0</v>
      </c>
      <c r="AK40" s="50">
        <f t="shared" si="37"/>
        <v>0</v>
      </c>
      <c r="AL40" s="50">
        <f t="shared" si="38"/>
        <v>0</v>
      </c>
      <c r="AM40" s="50">
        <f t="shared" si="39"/>
        <v>0</v>
      </c>
      <c r="AN40" s="50">
        <f t="shared" si="40"/>
        <v>0</v>
      </c>
      <c r="AO40" s="50">
        <f t="shared" si="41"/>
        <v>0</v>
      </c>
      <c r="AP40" s="50">
        <f t="shared" si="42"/>
        <v>0</v>
      </c>
      <c r="AQ40" s="42">
        <f t="shared" si="43"/>
        <v>0</v>
      </c>
      <c r="AR40" s="42">
        <f t="shared" si="44"/>
        <v>10</v>
      </c>
      <c r="AS40" s="50">
        <f t="shared" si="45"/>
        <v>0</v>
      </c>
      <c r="AT40" s="50">
        <f t="shared" si="46"/>
        <v>0</v>
      </c>
      <c r="AU40" s="50">
        <f t="shared" si="47"/>
        <v>0</v>
      </c>
      <c r="AV40" s="50">
        <f t="shared" si="48"/>
        <v>0</v>
      </c>
      <c r="AW40" s="50">
        <f t="shared" si="49"/>
        <v>0</v>
      </c>
      <c r="AX40" s="50">
        <f t="shared" si="50"/>
        <v>0</v>
      </c>
      <c r="AY40" s="50">
        <f t="shared" si="51"/>
        <v>0</v>
      </c>
      <c r="AZ40" s="50">
        <f t="shared" si="52"/>
        <v>0</v>
      </c>
      <c r="BA40" s="50">
        <f t="shared" si="53"/>
        <v>0</v>
      </c>
      <c r="BB40" s="50">
        <f t="shared" si="54"/>
        <v>0</v>
      </c>
      <c r="BC40" s="42">
        <f t="shared" si="55"/>
        <v>0</v>
      </c>
      <c r="BD40" s="45">
        <f t="shared" si="56"/>
        <v>0</v>
      </c>
      <c r="BE40" s="60">
        <f t="shared" si="57"/>
        <v>0</v>
      </c>
      <c r="BF40" s="60"/>
    </row>
    <row r="41" spans="2:58" s="8" customFormat="1" ht="12.75">
      <c r="B41" s="14"/>
      <c r="C41" s="15"/>
      <c r="D41" s="14"/>
      <c r="E41" s="33"/>
      <c r="F41" s="58">
        <f>IF(E41="",0,LOOKUP(E41,Bodování!$A$2:$A$101,Bodování!$B$2:$B$101))</f>
        <v>0</v>
      </c>
      <c r="G41" s="36"/>
      <c r="H41" s="59">
        <f>IF(G41="",0,LOOKUP(G41,Bodování!$A$2:$A$101,Bodování!$B$2:$B$101))</f>
        <v>0</v>
      </c>
      <c r="I41" s="33"/>
      <c r="J41" s="58">
        <f>IF(I41="",0,LOOKUP(I41,Bodování!$A$2:$A$101,Bodování!$B$2:$B$101))</f>
        <v>0</v>
      </c>
      <c r="K41" s="36"/>
      <c r="L41" s="59">
        <f>IF(K41="",0,LOOKUP(K41,Bodování!$A$2:$A$101,Bodování!$B$2:$B$101))</f>
        <v>0</v>
      </c>
      <c r="M41" s="33"/>
      <c r="N41" s="58">
        <f>IF(M41="",0,LOOKUP(M41,Bodování!$A$2:$A$101,Bodování!$B$2:$B$101))</f>
        <v>0</v>
      </c>
      <c r="O41" s="36"/>
      <c r="P41" s="59">
        <f>IF(O41="",0,LOOKUP(O41,Bodování!$A$2:$A$101,Bodování!$B$2:$B$101))</f>
        <v>0</v>
      </c>
      <c r="Q41" s="33"/>
      <c r="R41" s="58">
        <f>IF(Q41="",0,LOOKUP(Q41,Bodování!$A$2:$A$101,Bodování!$B$2:$B$101))</f>
        <v>0</v>
      </c>
      <c r="S41" s="36"/>
      <c r="T41" s="59">
        <f>IF(S41="",0,LOOKUP(S41,Bodování!$A$2:$A$101,Bodování!$B$2:$B$101))</f>
        <v>0</v>
      </c>
      <c r="U41" s="33"/>
      <c r="V41" s="58">
        <f>IF(U41="",0,LOOKUP(U41,Bodování!$A$2:$A$101,Bodování!$B$2:$B$101))</f>
        <v>0</v>
      </c>
      <c r="W41" s="36"/>
      <c r="X41" s="59">
        <f>IF(W41="",0,LOOKUP(W41,Bodování!$A$2:$A$101,Bodování!$B$2:$B$101))</f>
        <v>0</v>
      </c>
      <c r="Y41" s="51">
        <f t="shared" si="29"/>
        <v>0</v>
      </c>
      <c r="Z41" s="51">
        <f>IF(Y41=0,0,LOOKUP(Y41,Bodování!$A$2:$A$101,Bodování!$B$2:$B$101))</f>
        <v>0</v>
      </c>
      <c r="AA41" s="51">
        <f t="shared" si="30"/>
        <v>0</v>
      </c>
      <c r="AB41" s="51">
        <f>IF(AA41=0,0,LOOKUP(AA41,Bodování!$A$2:$A$101,Bodování!$B$2:$B$101))</f>
        <v>0</v>
      </c>
      <c r="AC41" s="52">
        <f t="shared" si="31"/>
      </c>
      <c r="AD41" s="53">
        <f t="shared" si="32"/>
      </c>
      <c r="AE41" s="37"/>
      <c r="AF41" s="18"/>
      <c r="AG41" s="50">
        <f t="shared" si="33"/>
        <v>0</v>
      </c>
      <c r="AH41" s="50">
        <f t="shared" si="34"/>
        <v>0</v>
      </c>
      <c r="AI41" s="50">
        <f t="shared" si="35"/>
        <v>0</v>
      </c>
      <c r="AJ41" s="50">
        <f t="shared" si="36"/>
        <v>0</v>
      </c>
      <c r="AK41" s="50">
        <f t="shared" si="37"/>
        <v>0</v>
      </c>
      <c r="AL41" s="50">
        <f t="shared" si="38"/>
        <v>0</v>
      </c>
      <c r="AM41" s="50">
        <f t="shared" si="39"/>
        <v>0</v>
      </c>
      <c r="AN41" s="50">
        <f t="shared" si="40"/>
        <v>0</v>
      </c>
      <c r="AO41" s="50">
        <f t="shared" si="41"/>
        <v>0</v>
      </c>
      <c r="AP41" s="50">
        <f t="shared" si="42"/>
        <v>0</v>
      </c>
      <c r="AQ41" s="42">
        <f t="shared" si="43"/>
        <v>0</v>
      </c>
      <c r="AR41" s="42">
        <f t="shared" si="44"/>
        <v>10</v>
      </c>
      <c r="AS41" s="50">
        <f t="shared" si="45"/>
        <v>0</v>
      </c>
      <c r="AT41" s="50">
        <f t="shared" si="46"/>
        <v>0</v>
      </c>
      <c r="AU41" s="50">
        <f t="shared" si="47"/>
        <v>0</v>
      </c>
      <c r="AV41" s="50">
        <f t="shared" si="48"/>
        <v>0</v>
      </c>
      <c r="AW41" s="50">
        <f t="shared" si="49"/>
        <v>0</v>
      </c>
      <c r="AX41" s="50">
        <f t="shared" si="50"/>
        <v>0</v>
      </c>
      <c r="AY41" s="50">
        <f t="shared" si="51"/>
        <v>0</v>
      </c>
      <c r="AZ41" s="50">
        <f t="shared" si="52"/>
        <v>0</v>
      </c>
      <c r="BA41" s="50">
        <f t="shared" si="53"/>
        <v>0</v>
      </c>
      <c r="BB41" s="50">
        <f t="shared" si="54"/>
        <v>0</v>
      </c>
      <c r="BC41" s="42">
        <f t="shared" si="55"/>
        <v>0</v>
      </c>
      <c r="BD41" s="45">
        <f t="shared" si="56"/>
        <v>0</v>
      </c>
      <c r="BE41" s="60">
        <f t="shared" si="57"/>
        <v>0</v>
      </c>
      <c r="BF41" s="60"/>
    </row>
    <row r="42" spans="2:58" s="8" customFormat="1" ht="12.75">
      <c r="B42" s="14"/>
      <c r="C42" s="15"/>
      <c r="D42" s="14"/>
      <c r="E42" s="33"/>
      <c r="F42" s="58">
        <f>IF(E42="",0,LOOKUP(E42,Bodování!$A$2:$A$101,Bodování!$B$2:$B$101))</f>
        <v>0</v>
      </c>
      <c r="G42" s="36"/>
      <c r="H42" s="59">
        <f>IF(G42="",0,LOOKUP(G42,Bodování!$A$2:$A$101,Bodování!$B$2:$B$101))</f>
        <v>0</v>
      </c>
      <c r="I42" s="33"/>
      <c r="J42" s="58">
        <f>IF(I42="",0,LOOKUP(I42,Bodování!$A$2:$A$101,Bodování!$B$2:$B$101))</f>
        <v>0</v>
      </c>
      <c r="K42" s="36"/>
      <c r="L42" s="59">
        <f>IF(K42="",0,LOOKUP(K42,Bodování!$A$2:$A$101,Bodování!$B$2:$B$101))</f>
        <v>0</v>
      </c>
      <c r="M42" s="33"/>
      <c r="N42" s="58">
        <f>IF(M42="",0,LOOKUP(M42,Bodování!$A$2:$A$101,Bodování!$B$2:$B$101))</f>
        <v>0</v>
      </c>
      <c r="O42" s="36"/>
      <c r="P42" s="59">
        <f>IF(O42="",0,LOOKUP(O42,Bodování!$A$2:$A$101,Bodování!$B$2:$B$101))</f>
        <v>0</v>
      </c>
      <c r="Q42" s="33"/>
      <c r="R42" s="58">
        <f>IF(Q42="",0,LOOKUP(Q42,Bodování!$A$2:$A$101,Bodování!$B$2:$B$101))</f>
        <v>0</v>
      </c>
      <c r="S42" s="36"/>
      <c r="T42" s="59">
        <f>IF(S42="",0,LOOKUP(S42,Bodování!$A$2:$A$101,Bodování!$B$2:$B$101))</f>
        <v>0</v>
      </c>
      <c r="U42" s="33"/>
      <c r="V42" s="58">
        <f>IF(U42="",0,LOOKUP(U42,Bodování!$A$2:$A$101,Bodování!$B$2:$B$101))</f>
        <v>0</v>
      </c>
      <c r="W42" s="36"/>
      <c r="X42" s="59">
        <f>IF(W42="",0,LOOKUP(W42,Bodování!$A$2:$A$101,Bodování!$B$2:$B$101))</f>
        <v>0</v>
      </c>
      <c r="Y42" s="51">
        <f t="shared" si="29"/>
        <v>0</v>
      </c>
      <c r="Z42" s="51">
        <f>IF(Y42=0,0,LOOKUP(Y42,Bodování!$A$2:$A$101,Bodování!$B$2:$B$101))</f>
        <v>0</v>
      </c>
      <c r="AA42" s="51">
        <f t="shared" si="30"/>
        <v>0</v>
      </c>
      <c r="AB42" s="51">
        <f>IF(AA42=0,0,LOOKUP(AA42,Bodování!$A$2:$A$101,Bodování!$B$2:$B$101))</f>
        <v>0</v>
      </c>
      <c r="AC42" s="52">
        <f t="shared" si="31"/>
      </c>
      <c r="AD42" s="53">
        <f t="shared" si="32"/>
      </c>
      <c r="AE42" s="37"/>
      <c r="AF42" s="18"/>
      <c r="AG42" s="50">
        <f t="shared" si="33"/>
        <v>0</v>
      </c>
      <c r="AH42" s="50">
        <f t="shared" si="34"/>
        <v>0</v>
      </c>
      <c r="AI42" s="50">
        <f t="shared" si="35"/>
        <v>0</v>
      </c>
      <c r="AJ42" s="50">
        <f t="shared" si="36"/>
        <v>0</v>
      </c>
      <c r="AK42" s="50">
        <f t="shared" si="37"/>
        <v>0</v>
      </c>
      <c r="AL42" s="50">
        <f t="shared" si="38"/>
        <v>0</v>
      </c>
      <c r="AM42" s="50">
        <f t="shared" si="39"/>
        <v>0</v>
      </c>
      <c r="AN42" s="50">
        <f t="shared" si="40"/>
        <v>0</v>
      </c>
      <c r="AO42" s="50">
        <f t="shared" si="41"/>
        <v>0</v>
      </c>
      <c r="AP42" s="50">
        <f t="shared" si="42"/>
        <v>0</v>
      </c>
      <c r="AQ42" s="42">
        <f t="shared" si="43"/>
        <v>0</v>
      </c>
      <c r="AR42" s="42">
        <f t="shared" si="44"/>
        <v>10</v>
      </c>
      <c r="AS42" s="50">
        <f t="shared" si="45"/>
        <v>0</v>
      </c>
      <c r="AT42" s="50">
        <f t="shared" si="46"/>
        <v>0</v>
      </c>
      <c r="AU42" s="50">
        <f t="shared" si="47"/>
        <v>0</v>
      </c>
      <c r="AV42" s="50">
        <f t="shared" si="48"/>
        <v>0</v>
      </c>
      <c r="AW42" s="50">
        <f t="shared" si="49"/>
        <v>0</v>
      </c>
      <c r="AX42" s="50">
        <f t="shared" si="50"/>
        <v>0</v>
      </c>
      <c r="AY42" s="50">
        <f t="shared" si="51"/>
        <v>0</v>
      </c>
      <c r="AZ42" s="50">
        <f t="shared" si="52"/>
        <v>0</v>
      </c>
      <c r="BA42" s="50">
        <f t="shared" si="53"/>
        <v>0</v>
      </c>
      <c r="BB42" s="50">
        <f t="shared" si="54"/>
        <v>0</v>
      </c>
      <c r="BC42" s="42">
        <f t="shared" si="55"/>
        <v>0</v>
      </c>
      <c r="BD42" s="45">
        <f t="shared" si="56"/>
        <v>0</v>
      </c>
      <c r="BE42" s="60">
        <f t="shared" si="57"/>
        <v>0</v>
      </c>
      <c r="BF42" s="60"/>
    </row>
    <row r="43" spans="2:58" s="8" customFormat="1" ht="12.75">
      <c r="B43" s="14"/>
      <c r="C43" s="15"/>
      <c r="D43" s="14"/>
      <c r="E43" s="33"/>
      <c r="F43" s="58">
        <f>IF(E43="",0,LOOKUP(E43,Bodování!$A$2:$A$101,Bodování!$B$2:$B$101))</f>
        <v>0</v>
      </c>
      <c r="G43" s="36"/>
      <c r="H43" s="59">
        <f>IF(G43="",0,LOOKUP(G43,Bodování!$A$2:$A$101,Bodování!$B$2:$B$101))</f>
        <v>0</v>
      </c>
      <c r="I43" s="33"/>
      <c r="J43" s="58">
        <f>IF(I43="",0,LOOKUP(I43,Bodování!$A$2:$A$101,Bodování!$B$2:$B$101))</f>
        <v>0</v>
      </c>
      <c r="K43" s="36"/>
      <c r="L43" s="59">
        <f>IF(K43="",0,LOOKUP(K43,Bodování!$A$2:$A$101,Bodování!$B$2:$B$101))</f>
        <v>0</v>
      </c>
      <c r="M43" s="33"/>
      <c r="N43" s="58">
        <f>IF(M43="",0,LOOKUP(M43,Bodování!$A$2:$A$101,Bodování!$B$2:$B$101))</f>
        <v>0</v>
      </c>
      <c r="O43" s="36"/>
      <c r="P43" s="59">
        <f>IF(O43="",0,LOOKUP(O43,Bodování!$A$2:$A$101,Bodování!$B$2:$B$101))</f>
        <v>0</v>
      </c>
      <c r="Q43" s="33"/>
      <c r="R43" s="58">
        <f>IF(Q43="",0,LOOKUP(Q43,Bodování!$A$2:$A$101,Bodování!$B$2:$B$101))</f>
        <v>0</v>
      </c>
      <c r="S43" s="36"/>
      <c r="T43" s="59">
        <f>IF(S43="",0,LOOKUP(S43,Bodování!$A$2:$A$101,Bodování!$B$2:$B$101))</f>
        <v>0</v>
      </c>
      <c r="U43" s="33"/>
      <c r="V43" s="58">
        <f>IF(U43="",0,LOOKUP(U43,Bodování!$A$2:$A$101,Bodování!$B$2:$B$101))</f>
        <v>0</v>
      </c>
      <c r="W43" s="36"/>
      <c r="X43" s="59">
        <f>IF(W43="",0,LOOKUP(W43,Bodování!$A$2:$A$101,Bodování!$B$2:$B$101))</f>
        <v>0</v>
      </c>
      <c r="Y43" s="51">
        <f t="shared" si="29"/>
        <v>0</v>
      </c>
      <c r="Z43" s="51">
        <f>IF(Y43=0,0,LOOKUP(Y43,Bodování!$A$2:$A$101,Bodování!$B$2:$B$101))</f>
        <v>0</v>
      </c>
      <c r="AA43" s="51">
        <f t="shared" si="30"/>
        <v>0</v>
      </c>
      <c r="AB43" s="51">
        <f>IF(AA43=0,0,LOOKUP(AA43,Bodování!$A$2:$A$101,Bodování!$B$2:$B$101))</f>
        <v>0</v>
      </c>
      <c r="AC43" s="52">
        <f t="shared" si="31"/>
      </c>
      <c r="AD43" s="53">
        <f t="shared" si="32"/>
      </c>
      <c r="AE43" s="37"/>
      <c r="AF43" s="18"/>
      <c r="AG43" s="50">
        <f t="shared" si="33"/>
        <v>0</v>
      </c>
      <c r="AH43" s="50">
        <f t="shared" si="34"/>
        <v>0</v>
      </c>
      <c r="AI43" s="50">
        <f t="shared" si="35"/>
        <v>0</v>
      </c>
      <c r="AJ43" s="50">
        <f t="shared" si="36"/>
        <v>0</v>
      </c>
      <c r="AK43" s="50">
        <f t="shared" si="37"/>
        <v>0</v>
      </c>
      <c r="AL43" s="50">
        <f t="shared" si="38"/>
        <v>0</v>
      </c>
      <c r="AM43" s="50">
        <f t="shared" si="39"/>
        <v>0</v>
      </c>
      <c r="AN43" s="50">
        <f t="shared" si="40"/>
        <v>0</v>
      </c>
      <c r="AO43" s="50">
        <f t="shared" si="41"/>
        <v>0</v>
      </c>
      <c r="AP43" s="50">
        <f t="shared" si="42"/>
        <v>0</v>
      </c>
      <c r="AQ43" s="42">
        <f t="shared" si="43"/>
        <v>0</v>
      </c>
      <c r="AR43" s="42">
        <f t="shared" si="44"/>
        <v>10</v>
      </c>
      <c r="AS43" s="50">
        <f t="shared" si="45"/>
        <v>0</v>
      </c>
      <c r="AT43" s="50">
        <f t="shared" si="46"/>
        <v>0</v>
      </c>
      <c r="AU43" s="50">
        <f t="shared" si="47"/>
        <v>0</v>
      </c>
      <c r="AV43" s="50">
        <f t="shared" si="48"/>
        <v>0</v>
      </c>
      <c r="AW43" s="50">
        <f t="shared" si="49"/>
        <v>0</v>
      </c>
      <c r="AX43" s="50">
        <f t="shared" si="50"/>
        <v>0</v>
      </c>
      <c r="AY43" s="50">
        <f t="shared" si="51"/>
        <v>0</v>
      </c>
      <c r="AZ43" s="50">
        <f t="shared" si="52"/>
        <v>0</v>
      </c>
      <c r="BA43" s="50">
        <f t="shared" si="53"/>
        <v>0</v>
      </c>
      <c r="BB43" s="50">
        <f t="shared" si="54"/>
        <v>0</v>
      </c>
      <c r="BC43" s="42">
        <f t="shared" si="55"/>
        <v>0</v>
      </c>
      <c r="BD43" s="45">
        <f t="shared" si="56"/>
        <v>0</v>
      </c>
      <c r="BE43" s="60">
        <f t="shared" si="57"/>
        <v>0</v>
      </c>
      <c r="BF43" s="60"/>
    </row>
    <row r="44" spans="2:58" s="8" customFormat="1" ht="12.75">
      <c r="B44" s="14"/>
      <c r="C44" s="15"/>
      <c r="D44" s="14"/>
      <c r="E44" s="33"/>
      <c r="F44" s="58">
        <f>IF(E44="",0,LOOKUP(E44,Bodování!$A$2:$A$101,Bodování!$B$2:$B$101))</f>
        <v>0</v>
      </c>
      <c r="G44" s="36"/>
      <c r="H44" s="59">
        <f>IF(G44="",0,LOOKUP(G44,Bodování!$A$2:$A$101,Bodování!$B$2:$B$101))</f>
        <v>0</v>
      </c>
      <c r="I44" s="33"/>
      <c r="J44" s="58">
        <f>IF(I44="",0,LOOKUP(I44,Bodování!$A$2:$A$101,Bodování!$B$2:$B$101))</f>
        <v>0</v>
      </c>
      <c r="K44" s="36"/>
      <c r="L44" s="59">
        <f>IF(K44="",0,LOOKUP(K44,Bodování!$A$2:$A$101,Bodování!$B$2:$B$101))</f>
        <v>0</v>
      </c>
      <c r="M44" s="33"/>
      <c r="N44" s="58">
        <f>IF(M44="",0,LOOKUP(M44,Bodování!$A$2:$A$101,Bodování!$B$2:$B$101))</f>
        <v>0</v>
      </c>
      <c r="O44" s="36"/>
      <c r="P44" s="59">
        <f>IF(O44="",0,LOOKUP(O44,Bodování!$A$2:$A$101,Bodování!$B$2:$B$101))</f>
        <v>0</v>
      </c>
      <c r="Q44" s="33"/>
      <c r="R44" s="58">
        <f>IF(Q44="",0,LOOKUP(Q44,Bodování!$A$2:$A$101,Bodování!$B$2:$B$101))</f>
        <v>0</v>
      </c>
      <c r="S44" s="36"/>
      <c r="T44" s="59">
        <f>IF(S44="",0,LOOKUP(S44,Bodování!$A$2:$A$101,Bodování!$B$2:$B$101))</f>
        <v>0</v>
      </c>
      <c r="U44" s="33"/>
      <c r="V44" s="58">
        <f>IF(U44="",0,LOOKUP(U44,Bodování!$A$2:$A$101,Bodování!$B$2:$B$101))</f>
        <v>0</v>
      </c>
      <c r="W44" s="36"/>
      <c r="X44" s="59">
        <f>IF(W44="",0,LOOKUP(W44,Bodování!$A$2:$A$101,Bodování!$B$2:$B$101))</f>
        <v>0</v>
      </c>
      <c r="Y44" s="51">
        <f t="shared" si="29"/>
        <v>0</v>
      </c>
      <c r="Z44" s="51">
        <f>IF(Y44=0,0,LOOKUP(Y44,Bodování!$A$2:$A$101,Bodování!$B$2:$B$101))</f>
        <v>0</v>
      </c>
      <c r="AA44" s="51">
        <f t="shared" si="30"/>
        <v>0</v>
      </c>
      <c r="AB44" s="51">
        <f>IF(AA44=0,0,LOOKUP(AA44,Bodování!$A$2:$A$101,Bodování!$B$2:$B$101))</f>
        <v>0</v>
      </c>
      <c r="AC44" s="52">
        <f t="shared" si="31"/>
      </c>
      <c r="AD44" s="53">
        <f t="shared" si="32"/>
      </c>
      <c r="AE44" s="37"/>
      <c r="AF44" s="18"/>
      <c r="AG44" s="50">
        <f t="shared" si="33"/>
        <v>0</v>
      </c>
      <c r="AH44" s="50">
        <f t="shared" si="34"/>
        <v>0</v>
      </c>
      <c r="AI44" s="50">
        <f t="shared" si="35"/>
        <v>0</v>
      </c>
      <c r="AJ44" s="50">
        <f t="shared" si="36"/>
        <v>0</v>
      </c>
      <c r="AK44" s="50">
        <f t="shared" si="37"/>
        <v>0</v>
      </c>
      <c r="AL44" s="50">
        <f t="shared" si="38"/>
        <v>0</v>
      </c>
      <c r="AM44" s="50">
        <f t="shared" si="39"/>
        <v>0</v>
      </c>
      <c r="AN44" s="50">
        <f t="shared" si="40"/>
        <v>0</v>
      </c>
      <c r="AO44" s="50">
        <f t="shared" si="41"/>
        <v>0</v>
      </c>
      <c r="AP44" s="50">
        <f t="shared" si="42"/>
        <v>0</v>
      </c>
      <c r="AQ44" s="42">
        <f t="shared" si="43"/>
        <v>0</v>
      </c>
      <c r="AR44" s="42">
        <f t="shared" si="44"/>
        <v>10</v>
      </c>
      <c r="AS44" s="50">
        <f t="shared" si="45"/>
        <v>0</v>
      </c>
      <c r="AT44" s="50">
        <f t="shared" si="46"/>
        <v>0</v>
      </c>
      <c r="AU44" s="50">
        <f t="shared" si="47"/>
        <v>0</v>
      </c>
      <c r="AV44" s="50">
        <f t="shared" si="48"/>
        <v>0</v>
      </c>
      <c r="AW44" s="50">
        <f t="shared" si="49"/>
        <v>0</v>
      </c>
      <c r="AX44" s="50">
        <f t="shared" si="50"/>
        <v>0</v>
      </c>
      <c r="AY44" s="50">
        <f t="shared" si="51"/>
        <v>0</v>
      </c>
      <c r="AZ44" s="50">
        <f t="shared" si="52"/>
        <v>0</v>
      </c>
      <c r="BA44" s="50">
        <f t="shared" si="53"/>
        <v>0</v>
      </c>
      <c r="BB44" s="50">
        <f t="shared" si="54"/>
        <v>0</v>
      </c>
      <c r="BC44" s="42">
        <f t="shared" si="55"/>
        <v>0</v>
      </c>
      <c r="BD44" s="45">
        <f t="shared" si="56"/>
        <v>0</v>
      </c>
      <c r="BE44" s="60">
        <f t="shared" si="57"/>
        <v>0</v>
      </c>
      <c r="BF44" s="60"/>
    </row>
    <row r="45" spans="2:58" s="8" customFormat="1" ht="12.75">
      <c r="B45" s="14"/>
      <c r="C45" s="15"/>
      <c r="D45" s="14"/>
      <c r="E45" s="33"/>
      <c r="F45" s="58">
        <f>IF(E45="",0,LOOKUP(E45,Bodování!$A$2:$A$101,Bodování!$B$2:$B$101))</f>
        <v>0</v>
      </c>
      <c r="G45" s="36"/>
      <c r="H45" s="59">
        <f>IF(G45="",0,LOOKUP(G45,Bodování!$A$2:$A$101,Bodování!$B$2:$B$101))</f>
        <v>0</v>
      </c>
      <c r="I45" s="33"/>
      <c r="J45" s="58">
        <f>IF(I45="",0,LOOKUP(I45,Bodování!$A$2:$A$101,Bodování!$B$2:$B$101))</f>
        <v>0</v>
      </c>
      <c r="K45" s="36"/>
      <c r="L45" s="59">
        <f>IF(K45="",0,LOOKUP(K45,Bodování!$A$2:$A$101,Bodování!$B$2:$B$101))</f>
        <v>0</v>
      </c>
      <c r="M45" s="33"/>
      <c r="N45" s="58">
        <f>IF(M45="",0,LOOKUP(M45,Bodování!$A$2:$A$101,Bodování!$B$2:$B$101))</f>
        <v>0</v>
      </c>
      <c r="O45" s="36"/>
      <c r="P45" s="59">
        <f>IF(O45="",0,LOOKUP(O45,Bodování!$A$2:$A$101,Bodování!$B$2:$B$101))</f>
        <v>0</v>
      </c>
      <c r="Q45" s="33"/>
      <c r="R45" s="58">
        <f>IF(Q45="",0,LOOKUP(Q45,Bodování!$A$2:$A$101,Bodování!$B$2:$B$101))</f>
        <v>0</v>
      </c>
      <c r="S45" s="36"/>
      <c r="T45" s="59">
        <f>IF(S45="",0,LOOKUP(S45,Bodování!$A$2:$A$101,Bodování!$B$2:$B$101))</f>
        <v>0</v>
      </c>
      <c r="U45" s="33"/>
      <c r="V45" s="58">
        <f>IF(U45="",0,LOOKUP(U45,Bodování!$A$2:$A$101,Bodování!$B$2:$B$101))</f>
        <v>0</v>
      </c>
      <c r="W45" s="36"/>
      <c r="X45" s="59">
        <f>IF(W45="",0,LOOKUP(W45,Bodování!$A$2:$A$101,Bodování!$B$2:$B$101))</f>
        <v>0</v>
      </c>
      <c r="Y45" s="51">
        <f t="shared" si="29"/>
        <v>0</v>
      </c>
      <c r="Z45" s="51">
        <f>IF(Y45=0,0,LOOKUP(Y45,Bodování!$A$2:$A$101,Bodování!$B$2:$B$101))</f>
        <v>0</v>
      </c>
      <c r="AA45" s="51">
        <f t="shared" si="30"/>
        <v>0</v>
      </c>
      <c r="AB45" s="51">
        <f>IF(AA45=0,0,LOOKUP(AA45,Bodování!$A$2:$A$101,Bodování!$B$2:$B$101))</f>
        <v>0</v>
      </c>
      <c r="AC45" s="52">
        <f t="shared" si="31"/>
      </c>
      <c r="AD45" s="53">
        <f t="shared" si="32"/>
      </c>
      <c r="AE45" s="37"/>
      <c r="AF45" s="18"/>
      <c r="AG45" s="50">
        <f t="shared" si="33"/>
        <v>0</v>
      </c>
      <c r="AH45" s="50">
        <f t="shared" si="34"/>
        <v>0</v>
      </c>
      <c r="AI45" s="50">
        <f t="shared" si="35"/>
        <v>0</v>
      </c>
      <c r="AJ45" s="50">
        <f t="shared" si="36"/>
        <v>0</v>
      </c>
      <c r="AK45" s="50">
        <f t="shared" si="37"/>
        <v>0</v>
      </c>
      <c r="AL45" s="50">
        <f t="shared" si="38"/>
        <v>0</v>
      </c>
      <c r="AM45" s="50">
        <f t="shared" si="39"/>
        <v>0</v>
      </c>
      <c r="AN45" s="50">
        <f t="shared" si="40"/>
        <v>0</v>
      </c>
      <c r="AO45" s="50">
        <f t="shared" si="41"/>
        <v>0</v>
      </c>
      <c r="AP45" s="50">
        <f t="shared" si="42"/>
        <v>0</v>
      </c>
      <c r="AQ45" s="42">
        <f t="shared" si="43"/>
        <v>0</v>
      </c>
      <c r="AR45" s="42">
        <f t="shared" si="44"/>
        <v>10</v>
      </c>
      <c r="AS45" s="50">
        <f t="shared" si="45"/>
        <v>0</v>
      </c>
      <c r="AT45" s="50">
        <f t="shared" si="46"/>
        <v>0</v>
      </c>
      <c r="AU45" s="50">
        <f t="shared" si="47"/>
        <v>0</v>
      </c>
      <c r="AV45" s="50">
        <f t="shared" si="48"/>
        <v>0</v>
      </c>
      <c r="AW45" s="50">
        <f t="shared" si="49"/>
        <v>0</v>
      </c>
      <c r="AX45" s="50">
        <f t="shared" si="50"/>
        <v>0</v>
      </c>
      <c r="AY45" s="50">
        <f t="shared" si="51"/>
        <v>0</v>
      </c>
      <c r="AZ45" s="50">
        <f t="shared" si="52"/>
        <v>0</v>
      </c>
      <c r="BA45" s="50">
        <f t="shared" si="53"/>
        <v>0</v>
      </c>
      <c r="BB45" s="50">
        <f t="shared" si="54"/>
        <v>0</v>
      </c>
      <c r="BC45" s="42">
        <f t="shared" si="55"/>
        <v>0</v>
      </c>
      <c r="BD45" s="45">
        <f t="shared" si="56"/>
        <v>0</v>
      </c>
      <c r="BE45" s="60">
        <f t="shared" si="57"/>
        <v>0</v>
      </c>
      <c r="BF45" s="60"/>
    </row>
    <row r="46" spans="2:58" s="8" customFormat="1" ht="12.75">
      <c r="B46" s="14"/>
      <c r="C46" s="15"/>
      <c r="D46" s="14"/>
      <c r="E46" s="33"/>
      <c r="F46" s="58">
        <f>IF(E46="",0,LOOKUP(E46,Bodování!$A$2:$A$101,Bodování!$B$2:$B$101))</f>
        <v>0</v>
      </c>
      <c r="G46" s="36"/>
      <c r="H46" s="59">
        <f>IF(G46="",0,LOOKUP(G46,Bodování!$A$2:$A$101,Bodování!$B$2:$B$101))</f>
        <v>0</v>
      </c>
      <c r="I46" s="33"/>
      <c r="J46" s="58">
        <f>IF(I46="",0,LOOKUP(I46,Bodování!$A$2:$A$101,Bodování!$B$2:$B$101))</f>
        <v>0</v>
      </c>
      <c r="K46" s="36"/>
      <c r="L46" s="59">
        <f>IF(K46="",0,LOOKUP(K46,Bodování!$A$2:$A$101,Bodování!$B$2:$B$101))</f>
        <v>0</v>
      </c>
      <c r="M46" s="33"/>
      <c r="N46" s="58">
        <f>IF(M46="",0,LOOKUP(M46,Bodování!$A$2:$A$101,Bodování!$B$2:$B$101))</f>
        <v>0</v>
      </c>
      <c r="O46" s="36"/>
      <c r="P46" s="59">
        <f>IF(O46="",0,LOOKUP(O46,Bodování!$A$2:$A$101,Bodování!$B$2:$B$101))</f>
        <v>0</v>
      </c>
      <c r="Q46" s="33"/>
      <c r="R46" s="58">
        <f>IF(Q46="",0,LOOKUP(Q46,Bodování!$A$2:$A$101,Bodování!$B$2:$B$101))</f>
        <v>0</v>
      </c>
      <c r="S46" s="36"/>
      <c r="T46" s="59">
        <f>IF(S46="",0,LOOKUP(S46,Bodování!$A$2:$A$101,Bodování!$B$2:$B$101))</f>
        <v>0</v>
      </c>
      <c r="U46" s="33"/>
      <c r="V46" s="58">
        <f>IF(U46="",0,LOOKUP(U46,Bodování!$A$2:$A$101,Bodování!$B$2:$B$101))</f>
        <v>0</v>
      </c>
      <c r="W46" s="36"/>
      <c r="X46" s="59">
        <f>IF(W46="",0,LOOKUP(W46,Bodování!$A$2:$A$101,Bodování!$B$2:$B$101))</f>
        <v>0</v>
      </c>
      <c r="Y46" s="51">
        <f t="shared" si="29"/>
        <v>0</v>
      </c>
      <c r="Z46" s="51">
        <f>IF(Y46=0,0,LOOKUP(Y46,Bodování!$A$2:$A$101,Bodování!$B$2:$B$101))</f>
        <v>0</v>
      </c>
      <c r="AA46" s="51">
        <f t="shared" si="30"/>
        <v>0</v>
      </c>
      <c r="AB46" s="51">
        <f>IF(AA46=0,0,LOOKUP(AA46,Bodování!$A$2:$A$101,Bodování!$B$2:$B$101))</f>
        <v>0</v>
      </c>
      <c r="AC46" s="52">
        <f t="shared" si="31"/>
      </c>
      <c r="AD46" s="53">
        <f t="shared" si="32"/>
      </c>
      <c r="AE46" s="37"/>
      <c r="AF46" s="18"/>
      <c r="AG46" s="50">
        <f t="shared" si="33"/>
        <v>0</v>
      </c>
      <c r="AH46" s="50">
        <f t="shared" si="34"/>
        <v>0</v>
      </c>
      <c r="AI46" s="50">
        <f t="shared" si="35"/>
        <v>0</v>
      </c>
      <c r="AJ46" s="50">
        <f t="shared" si="36"/>
        <v>0</v>
      </c>
      <c r="AK46" s="50">
        <f t="shared" si="37"/>
        <v>0</v>
      </c>
      <c r="AL46" s="50">
        <f t="shared" si="38"/>
        <v>0</v>
      </c>
      <c r="AM46" s="50">
        <f t="shared" si="39"/>
        <v>0</v>
      </c>
      <c r="AN46" s="50">
        <f t="shared" si="40"/>
        <v>0</v>
      </c>
      <c r="AO46" s="50">
        <f t="shared" si="41"/>
        <v>0</v>
      </c>
      <c r="AP46" s="50">
        <f t="shared" si="42"/>
        <v>0</v>
      </c>
      <c r="AQ46" s="42">
        <f t="shared" si="43"/>
        <v>0</v>
      </c>
      <c r="AR46" s="42">
        <f t="shared" si="44"/>
        <v>10</v>
      </c>
      <c r="AS46" s="50">
        <f t="shared" si="45"/>
        <v>0</v>
      </c>
      <c r="AT46" s="50">
        <f t="shared" si="46"/>
        <v>0</v>
      </c>
      <c r="AU46" s="50">
        <f t="shared" si="47"/>
        <v>0</v>
      </c>
      <c r="AV46" s="50">
        <f t="shared" si="48"/>
        <v>0</v>
      </c>
      <c r="AW46" s="50">
        <f t="shared" si="49"/>
        <v>0</v>
      </c>
      <c r="AX46" s="50">
        <f t="shared" si="50"/>
        <v>0</v>
      </c>
      <c r="AY46" s="50">
        <f t="shared" si="51"/>
        <v>0</v>
      </c>
      <c r="AZ46" s="50">
        <f t="shared" si="52"/>
        <v>0</v>
      </c>
      <c r="BA46" s="50">
        <f t="shared" si="53"/>
        <v>0</v>
      </c>
      <c r="BB46" s="50">
        <f t="shared" si="54"/>
        <v>0</v>
      </c>
      <c r="BC46" s="42">
        <f t="shared" si="55"/>
        <v>0</v>
      </c>
      <c r="BD46" s="45">
        <f t="shared" si="56"/>
        <v>0</v>
      </c>
      <c r="BE46" s="60">
        <f t="shared" si="57"/>
        <v>0</v>
      </c>
      <c r="BF46" s="60"/>
    </row>
    <row r="47" spans="2:58" s="8" customFormat="1" ht="12.75">
      <c r="B47" s="14"/>
      <c r="C47" s="15"/>
      <c r="D47" s="14"/>
      <c r="E47" s="33"/>
      <c r="F47" s="58">
        <f>IF(E47="",0,LOOKUP(E47,Bodování!$A$2:$A$101,Bodování!$B$2:$B$101))</f>
        <v>0</v>
      </c>
      <c r="G47" s="36"/>
      <c r="H47" s="59">
        <f>IF(G47="",0,LOOKUP(G47,Bodování!$A$2:$A$101,Bodování!$B$2:$B$101))</f>
        <v>0</v>
      </c>
      <c r="I47" s="33"/>
      <c r="J47" s="58">
        <f>IF(I47="",0,LOOKUP(I47,Bodování!$A$2:$A$101,Bodování!$B$2:$B$101))</f>
        <v>0</v>
      </c>
      <c r="K47" s="36"/>
      <c r="L47" s="59">
        <f>IF(K47="",0,LOOKUP(K47,Bodování!$A$2:$A$101,Bodování!$B$2:$B$101))</f>
        <v>0</v>
      </c>
      <c r="M47" s="33"/>
      <c r="N47" s="58">
        <f>IF(M47="",0,LOOKUP(M47,Bodování!$A$2:$A$101,Bodování!$B$2:$B$101))</f>
        <v>0</v>
      </c>
      <c r="O47" s="36"/>
      <c r="P47" s="59">
        <f>IF(O47="",0,LOOKUP(O47,Bodování!$A$2:$A$101,Bodování!$B$2:$B$101))</f>
        <v>0</v>
      </c>
      <c r="Q47" s="33"/>
      <c r="R47" s="58">
        <f>IF(Q47="",0,LOOKUP(Q47,Bodování!$A$2:$A$101,Bodování!$B$2:$B$101))</f>
        <v>0</v>
      </c>
      <c r="S47" s="36"/>
      <c r="T47" s="59">
        <f>IF(S47="",0,LOOKUP(S47,Bodování!$A$2:$A$101,Bodování!$B$2:$B$101))</f>
        <v>0</v>
      </c>
      <c r="U47" s="33"/>
      <c r="V47" s="58">
        <f>IF(U47="",0,LOOKUP(U47,Bodování!$A$2:$A$101,Bodování!$B$2:$B$101))</f>
        <v>0</v>
      </c>
      <c r="W47" s="36"/>
      <c r="X47" s="59">
        <f>IF(W47="",0,LOOKUP(W47,Bodování!$A$2:$A$101,Bodování!$B$2:$B$101))</f>
        <v>0</v>
      </c>
      <c r="Y47" s="51">
        <f t="shared" si="29"/>
        <v>0</v>
      </c>
      <c r="Z47" s="51">
        <f>IF(Y47=0,0,LOOKUP(Y47,Bodování!$A$2:$A$101,Bodování!$B$2:$B$101))</f>
        <v>0</v>
      </c>
      <c r="AA47" s="51">
        <f t="shared" si="30"/>
        <v>0</v>
      </c>
      <c r="AB47" s="51">
        <f>IF(AA47=0,0,LOOKUP(AA47,Bodování!$A$2:$A$101,Bodování!$B$2:$B$101))</f>
        <v>0</v>
      </c>
      <c r="AC47" s="52">
        <f t="shared" si="31"/>
      </c>
      <c r="AD47" s="53">
        <f t="shared" si="32"/>
      </c>
      <c r="AE47" s="37"/>
      <c r="AF47" s="18"/>
      <c r="AG47" s="50">
        <f t="shared" si="33"/>
        <v>0</v>
      </c>
      <c r="AH47" s="50">
        <f t="shared" si="34"/>
        <v>0</v>
      </c>
      <c r="AI47" s="50">
        <f t="shared" si="35"/>
        <v>0</v>
      </c>
      <c r="AJ47" s="50">
        <f t="shared" si="36"/>
        <v>0</v>
      </c>
      <c r="AK47" s="50">
        <f t="shared" si="37"/>
        <v>0</v>
      </c>
      <c r="AL47" s="50">
        <f t="shared" si="38"/>
        <v>0</v>
      </c>
      <c r="AM47" s="50">
        <f t="shared" si="39"/>
        <v>0</v>
      </c>
      <c r="AN47" s="50">
        <f t="shared" si="40"/>
        <v>0</v>
      </c>
      <c r="AO47" s="50">
        <f t="shared" si="41"/>
        <v>0</v>
      </c>
      <c r="AP47" s="50">
        <f t="shared" si="42"/>
        <v>0</v>
      </c>
      <c r="AQ47" s="42">
        <f t="shared" si="43"/>
        <v>0</v>
      </c>
      <c r="AR47" s="42">
        <f t="shared" si="44"/>
        <v>10</v>
      </c>
      <c r="AS47" s="50">
        <f t="shared" si="45"/>
        <v>0</v>
      </c>
      <c r="AT47" s="50">
        <f t="shared" si="46"/>
        <v>0</v>
      </c>
      <c r="AU47" s="50">
        <f t="shared" si="47"/>
        <v>0</v>
      </c>
      <c r="AV47" s="50">
        <f t="shared" si="48"/>
        <v>0</v>
      </c>
      <c r="AW47" s="50">
        <f t="shared" si="49"/>
        <v>0</v>
      </c>
      <c r="AX47" s="50">
        <f t="shared" si="50"/>
        <v>0</v>
      </c>
      <c r="AY47" s="50">
        <f t="shared" si="51"/>
        <v>0</v>
      </c>
      <c r="AZ47" s="50">
        <f t="shared" si="52"/>
        <v>0</v>
      </c>
      <c r="BA47" s="50">
        <f t="shared" si="53"/>
        <v>0</v>
      </c>
      <c r="BB47" s="50">
        <f t="shared" si="54"/>
        <v>0</v>
      </c>
      <c r="BC47" s="42">
        <f t="shared" si="55"/>
        <v>0</v>
      </c>
      <c r="BD47" s="45">
        <f t="shared" si="56"/>
        <v>0</v>
      </c>
      <c r="BE47" s="60">
        <f t="shared" si="57"/>
        <v>0</v>
      </c>
      <c r="BF47" s="60"/>
    </row>
    <row r="48" spans="2:58" s="8" customFormat="1" ht="12.75">
      <c r="B48" s="14"/>
      <c r="C48" s="15"/>
      <c r="D48" s="14"/>
      <c r="E48" s="33"/>
      <c r="F48" s="58">
        <f>IF(E48="",0,LOOKUP(E48,Bodování!$A$2:$A$101,Bodování!$B$2:$B$101))</f>
        <v>0</v>
      </c>
      <c r="G48" s="36"/>
      <c r="H48" s="59">
        <f>IF(G48="",0,LOOKUP(G48,Bodování!$A$2:$A$101,Bodování!$B$2:$B$101))</f>
        <v>0</v>
      </c>
      <c r="I48" s="33"/>
      <c r="J48" s="58">
        <f>IF(I48="",0,LOOKUP(I48,Bodování!$A$2:$A$101,Bodování!$B$2:$B$101))</f>
        <v>0</v>
      </c>
      <c r="K48" s="36"/>
      <c r="L48" s="59">
        <f>IF(K48="",0,LOOKUP(K48,Bodování!$A$2:$A$101,Bodování!$B$2:$B$101))</f>
        <v>0</v>
      </c>
      <c r="M48" s="33"/>
      <c r="N48" s="58">
        <f>IF(M48="",0,LOOKUP(M48,Bodování!$A$2:$A$101,Bodování!$B$2:$B$101))</f>
        <v>0</v>
      </c>
      <c r="O48" s="36"/>
      <c r="P48" s="59">
        <f>IF(O48="",0,LOOKUP(O48,Bodování!$A$2:$A$101,Bodování!$B$2:$B$101))</f>
        <v>0</v>
      </c>
      <c r="Q48" s="33"/>
      <c r="R48" s="58">
        <f>IF(Q48="",0,LOOKUP(Q48,Bodování!$A$2:$A$101,Bodování!$B$2:$B$101))</f>
        <v>0</v>
      </c>
      <c r="S48" s="36"/>
      <c r="T48" s="59">
        <f>IF(S48="",0,LOOKUP(S48,Bodování!$A$2:$A$101,Bodování!$B$2:$B$101))</f>
        <v>0</v>
      </c>
      <c r="U48" s="33"/>
      <c r="V48" s="58">
        <f>IF(U48="",0,LOOKUP(U48,Bodování!$A$2:$A$101,Bodování!$B$2:$B$101))</f>
        <v>0</v>
      </c>
      <c r="W48" s="36"/>
      <c r="X48" s="59">
        <f>IF(W48="",0,LOOKUP(W48,Bodování!$A$2:$A$101,Bodování!$B$2:$B$101))</f>
        <v>0</v>
      </c>
      <c r="Y48" s="51">
        <f t="shared" si="29"/>
        <v>0</v>
      </c>
      <c r="Z48" s="51">
        <f>IF(Y48=0,0,LOOKUP(Y48,Bodování!$A$2:$A$101,Bodování!$B$2:$B$101))</f>
        <v>0</v>
      </c>
      <c r="AA48" s="51">
        <f t="shared" si="30"/>
        <v>0</v>
      </c>
      <c r="AB48" s="51">
        <f>IF(AA48=0,0,LOOKUP(AA48,Bodování!$A$2:$A$101,Bodování!$B$2:$B$101))</f>
        <v>0</v>
      </c>
      <c r="AC48" s="52">
        <f t="shared" si="31"/>
      </c>
      <c r="AD48" s="53">
        <f t="shared" si="32"/>
      </c>
      <c r="AE48" s="37"/>
      <c r="AF48" s="18"/>
      <c r="AG48" s="50">
        <f t="shared" si="33"/>
        <v>0</v>
      </c>
      <c r="AH48" s="50">
        <f t="shared" si="34"/>
        <v>0</v>
      </c>
      <c r="AI48" s="50">
        <f t="shared" si="35"/>
        <v>0</v>
      </c>
      <c r="AJ48" s="50">
        <f t="shared" si="36"/>
        <v>0</v>
      </c>
      <c r="AK48" s="50">
        <f t="shared" si="37"/>
        <v>0</v>
      </c>
      <c r="AL48" s="50">
        <f t="shared" si="38"/>
        <v>0</v>
      </c>
      <c r="AM48" s="50">
        <f t="shared" si="39"/>
        <v>0</v>
      </c>
      <c r="AN48" s="50">
        <f t="shared" si="40"/>
        <v>0</v>
      </c>
      <c r="AO48" s="50">
        <f t="shared" si="41"/>
        <v>0</v>
      </c>
      <c r="AP48" s="50">
        <f t="shared" si="42"/>
        <v>0</v>
      </c>
      <c r="AQ48" s="42">
        <f t="shared" si="43"/>
        <v>0</v>
      </c>
      <c r="AR48" s="42">
        <f t="shared" si="44"/>
        <v>10</v>
      </c>
      <c r="AS48" s="50">
        <f t="shared" si="45"/>
        <v>0</v>
      </c>
      <c r="AT48" s="50">
        <f t="shared" si="46"/>
        <v>0</v>
      </c>
      <c r="AU48" s="50">
        <f t="shared" si="47"/>
        <v>0</v>
      </c>
      <c r="AV48" s="50">
        <f t="shared" si="48"/>
        <v>0</v>
      </c>
      <c r="AW48" s="50">
        <f t="shared" si="49"/>
        <v>0</v>
      </c>
      <c r="AX48" s="50">
        <f t="shared" si="50"/>
        <v>0</v>
      </c>
      <c r="AY48" s="50">
        <f t="shared" si="51"/>
        <v>0</v>
      </c>
      <c r="AZ48" s="50">
        <f t="shared" si="52"/>
        <v>0</v>
      </c>
      <c r="BA48" s="50">
        <f t="shared" si="53"/>
        <v>0</v>
      </c>
      <c r="BB48" s="50">
        <f t="shared" si="54"/>
        <v>0</v>
      </c>
      <c r="BC48" s="42">
        <f t="shared" si="55"/>
        <v>0</v>
      </c>
      <c r="BD48" s="45">
        <f t="shared" si="56"/>
        <v>0</v>
      </c>
      <c r="BE48" s="60">
        <f t="shared" si="57"/>
        <v>0</v>
      </c>
      <c r="BF48" s="60"/>
    </row>
    <row r="49" spans="2:58" s="8" customFormat="1" ht="12.75">
      <c r="B49" s="14"/>
      <c r="C49" s="15"/>
      <c r="D49" s="14"/>
      <c r="E49" s="33"/>
      <c r="F49" s="58">
        <f>IF(E49="",0,LOOKUP(E49,Bodování!$A$2:$A$101,Bodování!$B$2:$B$101))</f>
        <v>0</v>
      </c>
      <c r="G49" s="36"/>
      <c r="H49" s="59">
        <f>IF(G49="",0,LOOKUP(G49,Bodování!$A$2:$A$101,Bodování!$B$2:$B$101))</f>
        <v>0</v>
      </c>
      <c r="I49" s="33"/>
      <c r="J49" s="58">
        <f>IF(I49="",0,LOOKUP(I49,Bodování!$A$2:$A$101,Bodování!$B$2:$B$101))</f>
        <v>0</v>
      </c>
      <c r="K49" s="36"/>
      <c r="L49" s="59">
        <f>IF(K49="",0,LOOKUP(K49,Bodování!$A$2:$A$101,Bodování!$B$2:$B$101))</f>
        <v>0</v>
      </c>
      <c r="M49" s="33"/>
      <c r="N49" s="58">
        <f>IF(M49="",0,LOOKUP(M49,Bodování!$A$2:$A$101,Bodování!$B$2:$B$101))</f>
        <v>0</v>
      </c>
      <c r="O49" s="36"/>
      <c r="P49" s="59">
        <f>IF(O49="",0,LOOKUP(O49,Bodování!$A$2:$A$101,Bodování!$B$2:$B$101))</f>
        <v>0</v>
      </c>
      <c r="Q49" s="33"/>
      <c r="R49" s="58">
        <f>IF(Q49="",0,LOOKUP(Q49,Bodování!$A$2:$A$101,Bodování!$B$2:$B$101))</f>
        <v>0</v>
      </c>
      <c r="S49" s="36"/>
      <c r="T49" s="59">
        <f>IF(S49="",0,LOOKUP(S49,Bodování!$A$2:$A$101,Bodování!$B$2:$B$101))</f>
        <v>0</v>
      </c>
      <c r="U49" s="33"/>
      <c r="V49" s="58">
        <f>IF(U49="",0,LOOKUP(U49,Bodování!$A$2:$A$101,Bodování!$B$2:$B$101))</f>
        <v>0</v>
      </c>
      <c r="W49" s="36"/>
      <c r="X49" s="59">
        <f>IF(W49="",0,LOOKUP(W49,Bodování!$A$2:$A$101,Bodování!$B$2:$B$101))</f>
        <v>0</v>
      </c>
      <c r="Y49" s="51">
        <f t="shared" si="29"/>
        <v>0</v>
      </c>
      <c r="Z49" s="51">
        <f>IF(Y49=0,0,LOOKUP(Y49,Bodování!$A$2:$A$101,Bodování!$B$2:$B$101))</f>
        <v>0</v>
      </c>
      <c r="AA49" s="51">
        <f t="shared" si="30"/>
        <v>0</v>
      </c>
      <c r="AB49" s="51">
        <f>IF(AA49=0,0,LOOKUP(AA49,Bodování!$A$2:$A$101,Bodování!$B$2:$B$101))</f>
        <v>0</v>
      </c>
      <c r="AC49" s="52">
        <f t="shared" si="31"/>
      </c>
      <c r="AD49" s="53">
        <f t="shared" si="32"/>
      </c>
      <c r="AE49" s="37"/>
      <c r="AF49" s="18"/>
      <c r="AG49" s="50">
        <f t="shared" si="33"/>
        <v>0</v>
      </c>
      <c r="AH49" s="50">
        <f t="shared" si="34"/>
        <v>0</v>
      </c>
      <c r="AI49" s="50">
        <f t="shared" si="35"/>
        <v>0</v>
      </c>
      <c r="AJ49" s="50">
        <f t="shared" si="36"/>
        <v>0</v>
      </c>
      <c r="AK49" s="50">
        <f t="shared" si="37"/>
        <v>0</v>
      </c>
      <c r="AL49" s="50">
        <f t="shared" si="38"/>
        <v>0</v>
      </c>
      <c r="AM49" s="50">
        <f t="shared" si="39"/>
        <v>0</v>
      </c>
      <c r="AN49" s="50">
        <f t="shared" si="40"/>
        <v>0</v>
      </c>
      <c r="AO49" s="50">
        <f t="shared" si="41"/>
        <v>0</v>
      </c>
      <c r="AP49" s="50">
        <f t="shared" si="42"/>
        <v>0</v>
      </c>
      <c r="AQ49" s="42">
        <f t="shared" si="43"/>
        <v>0</v>
      </c>
      <c r="AR49" s="42">
        <f t="shared" si="44"/>
        <v>10</v>
      </c>
      <c r="AS49" s="50">
        <f t="shared" si="45"/>
        <v>0</v>
      </c>
      <c r="AT49" s="50">
        <f t="shared" si="46"/>
        <v>0</v>
      </c>
      <c r="AU49" s="50">
        <f t="shared" si="47"/>
        <v>0</v>
      </c>
      <c r="AV49" s="50">
        <f t="shared" si="48"/>
        <v>0</v>
      </c>
      <c r="AW49" s="50">
        <f t="shared" si="49"/>
        <v>0</v>
      </c>
      <c r="AX49" s="50">
        <f t="shared" si="50"/>
        <v>0</v>
      </c>
      <c r="AY49" s="50">
        <f t="shared" si="51"/>
        <v>0</v>
      </c>
      <c r="AZ49" s="50">
        <f t="shared" si="52"/>
        <v>0</v>
      </c>
      <c r="BA49" s="50">
        <f t="shared" si="53"/>
        <v>0</v>
      </c>
      <c r="BB49" s="50">
        <f t="shared" si="54"/>
        <v>0</v>
      </c>
      <c r="BC49" s="42">
        <f t="shared" si="55"/>
        <v>0</v>
      </c>
      <c r="BD49" s="45">
        <f t="shared" si="56"/>
        <v>0</v>
      </c>
      <c r="BE49" s="60">
        <f t="shared" si="57"/>
        <v>0</v>
      </c>
      <c r="BF49" s="60"/>
    </row>
    <row r="50" spans="2:58" s="8" customFormat="1" ht="12.75">
      <c r="B50" s="14"/>
      <c r="C50" s="15"/>
      <c r="D50" s="14"/>
      <c r="E50" s="33"/>
      <c r="F50" s="58">
        <f>IF(E50="",0,LOOKUP(E50,Bodování!$A$2:$A$101,Bodování!$B$2:$B$101))</f>
        <v>0</v>
      </c>
      <c r="G50" s="36"/>
      <c r="H50" s="59">
        <f>IF(G50="",0,LOOKUP(G50,Bodování!$A$2:$A$101,Bodování!$B$2:$B$101))</f>
        <v>0</v>
      </c>
      <c r="I50" s="33"/>
      <c r="J50" s="58">
        <f>IF(I50="",0,LOOKUP(I50,Bodování!$A$2:$A$101,Bodování!$B$2:$B$101))</f>
        <v>0</v>
      </c>
      <c r="K50" s="36"/>
      <c r="L50" s="59">
        <f>IF(K50="",0,LOOKUP(K50,Bodování!$A$2:$A$101,Bodování!$B$2:$B$101))</f>
        <v>0</v>
      </c>
      <c r="M50" s="33"/>
      <c r="N50" s="58">
        <f>IF(M50="",0,LOOKUP(M50,Bodování!$A$2:$A$101,Bodování!$B$2:$B$101))</f>
        <v>0</v>
      </c>
      <c r="O50" s="36"/>
      <c r="P50" s="59">
        <f>IF(O50="",0,LOOKUP(O50,Bodování!$A$2:$A$101,Bodování!$B$2:$B$101))</f>
        <v>0</v>
      </c>
      <c r="Q50" s="33"/>
      <c r="R50" s="58">
        <f>IF(Q50="",0,LOOKUP(Q50,Bodování!$A$2:$A$101,Bodování!$B$2:$B$101))</f>
        <v>0</v>
      </c>
      <c r="S50" s="36"/>
      <c r="T50" s="59">
        <f>IF(S50="",0,LOOKUP(S50,Bodování!$A$2:$A$101,Bodování!$B$2:$B$101))</f>
        <v>0</v>
      </c>
      <c r="U50" s="33"/>
      <c r="V50" s="58">
        <f>IF(U50="",0,LOOKUP(U50,Bodování!$A$2:$A$101,Bodování!$B$2:$B$101))</f>
        <v>0</v>
      </c>
      <c r="W50" s="36"/>
      <c r="X50" s="59">
        <f>IF(W50="",0,LOOKUP(W50,Bodování!$A$2:$A$101,Bodování!$B$2:$B$101))</f>
        <v>0</v>
      </c>
      <c r="Y50" s="51">
        <f t="shared" si="29"/>
        <v>0</v>
      </c>
      <c r="Z50" s="51">
        <f>IF(Y50=0,0,LOOKUP(Y50,Bodování!$A$2:$A$101,Bodování!$B$2:$B$101))</f>
        <v>0</v>
      </c>
      <c r="AA50" s="51">
        <f t="shared" si="30"/>
        <v>0</v>
      </c>
      <c r="AB50" s="51">
        <f>IF(AA50=0,0,LOOKUP(AA50,Bodování!$A$2:$A$101,Bodování!$B$2:$B$101))</f>
        <v>0</v>
      </c>
      <c r="AC50" s="52">
        <f t="shared" si="31"/>
      </c>
      <c r="AD50" s="53">
        <f t="shared" si="32"/>
      </c>
      <c r="AE50" s="37"/>
      <c r="AF50" s="18"/>
      <c r="AG50" s="50">
        <f t="shared" si="33"/>
        <v>0</v>
      </c>
      <c r="AH50" s="50">
        <f t="shared" si="34"/>
        <v>0</v>
      </c>
      <c r="AI50" s="50">
        <f t="shared" si="35"/>
        <v>0</v>
      </c>
      <c r="AJ50" s="50">
        <f t="shared" si="36"/>
        <v>0</v>
      </c>
      <c r="AK50" s="50">
        <f t="shared" si="37"/>
        <v>0</v>
      </c>
      <c r="AL50" s="50">
        <f t="shared" si="38"/>
        <v>0</v>
      </c>
      <c r="AM50" s="50">
        <f t="shared" si="39"/>
        <v>0</v>
      </c>
      <c r="AN50" s="50">
        <f t="shared" si="40"/>
        <v>0</v>
      </c>
      <c r="AO50" s="50">
        <f t="shared" si="41"/>
        <v>0</v>
      </c>
      <c r="AP50" s="50">
        <f t="shared" si="42"/>
        <v>0</v>
      </c>
      <c r="AQ50" s="42">
        <f t="shared" si="43"/>
        <v>0</v>
      </c>
      <c r="AR50" s="42">
        <f t="shared" si="44"/>
        <v>10</v>
      </c>
      <c r="AS50" s="50">
        <f t="shared" si="45"/>
        <v>0</v>
      </c>
      <c r="AT50" s="50">
        <f t="shared" si="46"/>
        <v>0</v>
      </c>
      <c r="AU50" s="50">
        <f t="shared" si="47"/>
        <v>0</v>
      </c>
      <c r="AV50" s="50">
        <f t="shared" si="48"/>
        <v>0</v>
      </c>
      <c r="AW50" s="50">
        <f t="shared" si="49"/>
        <v>0</v>
      </c>
      <c r="AX50" s="50">
        <f t="shared" si="50"/>
        <v>0</v>
      </c>
      <c r="AY50" s="50">
        <f t="shared" si="51"/>
        <v>0</v>
      </c>
      <c r="AZ50" s="50">
        <f t="shared" si="52"/>
        <v>0</v>
      </c>
      <c r="BA50" s="50">
        <f t="shared" si="53"/>
        <v>0</v>
      </c>
      <c r="BB50" s="50">
        <f t="shared" si="54"/>
        <v>0</v>
      </c>
      <c r="BC50" s="42">
        <f t="shared" si="55"/>
        <v>0</v>
      </c>
      <c r="BD50" s="45">
        <f t="shared" si="56"/>
        <v>0</v>
      </c>
      <c r="BE50" s="60">
        <f t="shared" si="57"/>
        <v>0</v>
      </c>
      <c r="BF50" s="60"/>
    </row>
    <row r="51" spans="2:58" s="8" customFormat="1" ht="12.75">
      <c r="B51" s="14"/>
      <c r="C51" s="15"/>
      <c r="D51" s="14"/>
      <c r="E51" s="33"/>
      <c r="F51" s="58">
        <f>IF(E51="",0,LOOKUP(E51,Bodování!$A$2:$A$101,Bodování!$B$2:$B$101))</f>
        <v>0</v>
      </c>
      <c r="G51" s="36"/>
      <c r="H51" s="59">
        <f>IF(G51="",0,LOOKUP(G51,Bodování!$A$2:$A$101,Bodování!$B$2:$B$101))</f>
        <v>0</v>
      </c>
      <c r="I51" s="33"/>
      <c r="J51" s="58">
        <f>IF(I51="",0,LOOKUP(I51,Bodování!$A$2:$A$101,Bodování!$B$2:$B$101))</f>
        <v>0</v>
      </c>
      <c r="K51" s="36"/>
      <c r="L51" s="59">
        <f>IF(K51="",0,LOOKUP(K51,Bodování!$A$2:$A$101,Bodování!$B$2:$B$101))</f>
        <v>0</v>
      </c>
      <c r="M51" s="33"/>
      <c r="N51" s="58">
        <f>IF(M51="",0,LOOKUP(M51,Bodování!$A$2:$A$101,Bodování!$B$2:$B$101))</f>
        <v>0</v>
      </c>
      <c r="O51" s="36"/>
      <c r="P51" s="59">
        <f>IF(O51="",0,LOOKUP(O51,Bodování!$A$2:$A$101,Bodování!$B$2:$B$101))</f>
        <v>0</v>
      </c>
      <c r="Q51" s="33"/>
      <c r="R51" s="58">
        <f>IF(Q51="",0,LOOKUP(Q51,Bodování!$A$2:$A$101,Bodování!$B$2:$B$101))</f>
        <v>0</v>
      </c>
      <c r="S51" s="36"/>
      <c r="T51" s="59">
        <f>IF(S51="",0,LOOKUP(S51,Bodování!$A$2:$A$101,Bodování!$B$2:$B$101))</f>
        <v>0</v>
      </c>
      <c r="U51" s="33"/>
      <c r="V51" s="58">
        <f>IF(U51="",0,LOOKUP(U51,Bodování!$A$2:$A$101,Bodování!$B$2:$B$101))</f>
        <v>0</v>
      </c>
      <c r="W51" s="36"/>
      <c r="X51" s="59">
        <f>IF(W51="",0,LOOKUP(W51,Bodování!$A$2:$A$101,Bodování!$B$2:$B$101))</f>
        <v>0</v>
      </c>
      <c r="Y51" s="51">
        <f t="shared" si="29"/>
        <v>0</v>
      </c>
      <c r="Z51" s="51">
        <f>IF(Y51=0,0,LOOKUP(Y51,Bodování!$A$2:$A$101,Bodování!$B$2:$B$101))</f>
        <v>0</v>
      </c>
      <c r="AA51" s="51">
        <f t="shared" si="30"/>
        <v>0</v>
      </c>
      <c r="AB51" s="51">
        <f>IF(AA51=0,0,LOOKUP(AA51,Bodování!$A$2:$A$101,Bodování!$B$2:$B$101))</f>
        <v>0</v>
      </c>
      <c r="AC51" s="52">
        <f t="shared" si="31"/>
      </c>
      <c r="AD51" s="53">
        <f t="shared" si="32"/>
      </c>
      <c r="AE51" s="37"/>
      <c r="AF51" s="18"/>
      <c r="AG51" s="50">
        <f t="shared" si="33"/>
        <v>0</v>
      </c>
      <c r="AH51" s="50">
        <f t="shared" si="34"/>
        <v>0</v>
      </c>
      <c r="AI51" s="50">
        <f t="shared" si="35"/>
        <v>0</v>
      </c>
      <c r="AJ51" s="50">
        <f t="shared" si="36"/>
        <v>0</v>
      </c>
      <c r="AK51" s="50">
        <f t="shared" si="37"/>
        <v>0</v>
      </c>
      <c r="AL51" s="50">
        <f t="shared" si="38"/>
        <v>0</v>
      </c>
      <c r="AM51" s="50">
        <f t="shared" si="39"/>
        <v>0</v>
      </c>
      <c r="AN51" s="50">
        <f t="shared" si="40"/>
        <v>0</v>
      </c>
      <c r="AO51" s="50">
        <f t="shared" si="41"/>
        <v>0</v>
      </c>
      <c r="AP51" s="50">
        <f t="shared" si="42"/>
        <v>0</v>
      </c>
      <c r="AQ51" s="42">
        <f t="shared" si="43"/>
        <v>0</v>
      </c>
      <c r="AR51" s="42">
        <f t="shared" si="44"/>
        <v>10</v>
      </c>
      <c r="AS51" s="50">
        <f t="shared" si="45"/>
        <v>0</v>
      </c>
      <c r="AT51" s="50">
        <f t="shared" si="46"/>
        <v>0</v>
      </c>
      <c r="AU51" s="50">
        <f t="shared" si="47"/>
        <v>0</v>
      </c>
      <c r="AV51" s="50">
        <f t="shared" si="48"/>
        <v>0</v>
      </c>
      <c r="AW51" s="50">
        <f t="shared" si="49"/>
        <v>0</v>
      </c>
      <c r="AX51" s="50">
        <f t="shared" si="50"/>
        <v>0</v>
      </c>
      <c r="AY51" s="50">
        <f t="shared" si="51"/>
        <v>0</v>
      </c>
      <c r="AZ51" s="50">
        <f t="shared" si="52"/>
        <v>0</v>
      </c>
      <c r="BA51" s="50">
        <f t="shared" si="53"/>
        <v>0</v>
      </c>
      <c r="BB51" s="50">
        <f t="shared" si="54"/>
        <v>0</v>
      </c>
      <c r="BC51" s="42">
        <f t="shared" si="55"/>
        <v>0</v>
      </c>
      <c r="BD51" s="45">
        <f t="shared" si="56"/>
        <v>0</v>
      </c>
      <c r="BE51" s="60">
        <f t="shared" si="57"/>
        <v>0</v>
      </c>
      <c r="BF51" s="60"/>
    </row>
    <row r="52" spans="2:58" s="8" customFormat="1" ht="12.75">
      <c r="B52" s="14"/>
      <c r="C52" s="15"/>
      <c r="D52" s="14"/>
      <c r="E52" s="33"/>
      <c r="F52" s="58">
        <f>IF(E52="",0,LOOKUP(E52,Bodování!$A$2:$A$101,Bodování!$B$2:$B$101))</f>
        <v>0</v>
      </c>
      <c r="G52" s="36"/>
      <c r="H52" s="59">
        <f>IF(G52="",0,LOOKUP(G52,Bodování!$A$2:$A$101,Bodování!$B$2:$B$101))</f>
        <v>0</v>
      </c>
      <c r="I52" s="33"/>
      <c r="J52" s="58">
        <f>IF(I52="",0,LOOKUP(I52,Bodování!$A$2:$A$101,Bodování!$B$2:$B$101))</f>
        <v>0</v>
      </c>
      <c r="K52" s="36"/>
      <c r="L52" s="59">
        <f>IF(K52="",0,LOOKUP(K52,Bodování!$A$2:$A$101,Bodování!$B$2:$B$101))</f>
        <v>0</v>
      </c>
      <c r="M52" s="33"/>
      <c r="N52" s="58">
        <f>IF(M52="",0,LOOKUP(M52,Bodování!$A$2:$A$101,Bodování!$B$2:$B$101))</f>
        <v>0</v>
      </c>
      <c r="O52" s="36"/>
      <c r="P52" s="59">
        <f>IF(O52="",0,LOOKUP(O52,Bodování!$A$2:$A$101,Bodování!$B$2:$B$101))</f>
        <v>0</v>
      </c>
      <c r="Q52" s="33"/>
      <c r="R52" s="58">
        <f>IF(Q52="",0,LOOKUP(Q52,Bodování!$A$2:$A$101,Bodování!$B$2:$B$101))</f>
        <v>0</v>
      </c>
      <c r="S52" s="36"/>
      <c r="T52" s="59">
        <f>IF(S52="",0,LOOKUP(S52,Bodování!$A$2:$A$101,Bodování!$B$2:$B$101))</f>
        <v>0</v>
      </c>
      <c r="U52" s="33"/>
      <c r="V52" s="58">
        <f>IF(U52="",0,LOOKUP(U52,Bodování!$A$2:$A$101,Bodování!$B$2:$B$101))</f>
        <v>0</v>
      </c>
      <c r="W52" s="36"/>
      <c r="X52" s="59">
        <f>IF(W52="",0,LOOKUP(W52,Bodování!$A$2:$A$101,Bodování!$B$2:$B$101))</f>
        <v>0</v>
      </c>
      <c r="Y52" s="51">
        <f t="shared" si="29"/>
        <v>0</v>
      </c>
      <c r="Z52" s="51">
        <f>IF(Y52=0,0,LOOKUP(Y52,Bodování!$A$2:$A$101,Bodování!$B$2:$B$101))</f>
        <v>0</v>
      </c>
      <c r="AA52" s="51">
        <f t="shared" si="30"/>
        <v>0</v>
      </c>
      <c r="AB52" s="51">
        <f>IF(AA52=0,0,LOOKUP(AA52,Bodování!$A$2:$A$101,Bodování!$B$2:$B$101))</f>
        <v>0</v>
      </c>
      <c r="AC52" s="52">
        <f t="shared" si="31"/>
      </c>
      <c r="AD52" s="53">
        <f t="shared" si="32"/>
      </c>
      <c r="AE52" s="37"/>
      <c r="AF52" s="18"/>
      <c r="AG52" s="50">
        <f t="shared" si="33"/>
        <v>0</v>
      </c>
      <c r="AH52" s="50">
        <f t="shared" si="34"/>
        <v>0</v>
      </c>
      <c r="AI52" s="50">
        <f t="shared" si="35"/>
        <v>0</v>
      </c>
      <c r="AJ52" s="50">
        <f t="shared" si="36"/>
        <v>0</v>
      </c>
      <c r="AK52" s="50">
        <f t="shared" si="37"/>
        <v>0</v>
      </c>
      <c r="AL52" s="50">
        <f t="shared" si="38"/>
        <v>0</v>
      </c>
      <c r="AM52" s="50">
        <f t="shared" si="39"/>
        <v>0</v>
      </c>
      <c r="AN52" s="50">
        <f t="shared" si="40"/>
        <v>0</v>
      </c>
      <c r="AO52" s="50">
        <f t="shared" si="41"/>
        <v>0</v>
      </c>
      <c r="AP52" s="50">
        <f t="shared" si="42"/>
        <v>0</v>
      </c>
      <c r="AQ52" s="42">
        <f t="shared" si="43"/>
        <v>0</v>
      </c>
      <c r="AR52" s="42">
        <f t="shared" si="44"/>
        <v>10</v>
      </c>
      <c r="AS52" s="50">
        <f t="shared" si="45"/>
        <v>0</v>
      </c>
      <c r="AT52" s="50">
        <f t="shared" si="46"/>
        <v>0</v>
      </c>
      <c r="AU52" s="50">
        <f t="shared" si="47"/>
        <v>0</v>
      </c>
      <c r="AV52" s="50">
        <f t="shared" si="48"/>
        <v>0</v>
      </c>
      <c r="AW52" s="50">
        <f t="shared" si="49"/>
        <v>0</v>
      </c>
      <c r="AX52" s="50">
        <f t="shared" si="50"/>
        <v>0</v>
      </c>
      <c r="AY52" s="50">
        <f t="shared" si="51"/>
        <v>0</v>
      </c>
      <c r="AZ52" s="50">
        <f t="shared" si="52"/>
        <v>0</v>
      </c>
      <c r="BA52" s="50">
        <f t="shared" si="53"/>
        <v>0</v>
      </c>
      <c r="BB52" s="50">
        <f t="shared" si="54"/>
        <v>0</v>
      </c>
      <c r="BC52" s="42">
        <f t="shared" si="55"/>
        <v>0</v>
      </c>
      <c r="BD52" s="45">
        <f t="shared" si="56"/>
        <v>0</v>
      </c>
      <c r="BE52" s="60">
        <f t="shared" si="57"/>
        <v>0</v>
      </c>
      <c r="BF52" s="60"/>
    </row>
    <row r="53" spans="2:58" s="8" customFormat="1" ht="12.75">
      <c r="B53" s="14"/>
      <c r="C53" s="15"/>
      <c r="D53" s="14"/>
      <c r="E53" s="33"/>
      <c r="F53" s="58">
        <f>IF(E53="",0,LOOKUP(E53,Bodování!$A$2:$A$101,Bodování!$B$2:$B$101))</f>
        <v>0</v>
      </c>
      <c r="G53" s="36"/>
      <c r="H53" s="59">
        <f>IF(G53="",0,LOOKUP(G53,Bodování!$A$2:$A$101,Bodování!$B$2:$B$101))</f>
        <v>0</v>
      </c>
      <c r="I53" s="33"/>
      <c r="J53" s="58">
        <f>IF(I53="",0,LOOKUP(I53,Bodování!$A$2:$A$101,Bodování!$B$2:$B$101))</f>
        <v>0</v>
      </c>
      <c r="K53" s="36"/>
      <c r="L53" s="59">
        <f>IF(K53="",0,LOOKUP(K53,Bodování!$A$2:$A$101,Bodování!$B$2:$B$101))</f>
        <v>0</v>
      </c>
      <c r="M53" s="33"/>
      <c r="N53" s="58">
        <f>IF(M53="",0,LOOKUP(M53,Bodování!$A$2:$A$101,Bodování!$B$2:$B$101))</f>
        <v>0</v>
      </c>
      <c r="O53" s="36"/>
      <c r="P53" s="59">
        <f>IF(O53="",0,LOOKUP(O53,Bodování!$A$2:$A$101,Bodování!$B$2:$B$101))</f>
        <v>0</v>
      </c>
      <c r="Q53" s="33"/>
      <c r="R53" s="58">
        <f>IF(Q53="",0,LOOKUP(Q53,Bodování!$A$2:$A$101,Bodování!$B$2:$B$101))</f>
        <v>0</v>
      </c>
      <c r="S53" s="36"/>
      <c r="T53" s="59">
        <f>IF(S53="",0,LOOKUP(S53,Bodování!$A$2:$A$101,Bodování!$B$2:$B$101))</f>
        <v>0</v>
      </c>
      <c r="U53" s="33"/>
      <c r="V53" s="58">
        <f>IF(U53="",0,LOOKUP(U53,Bodování!$A$2:$A$101,Bodování!$B$2:$B$101))</f>
        <v>0</v>
      </c>
      <c r="W53" s="36"/>
      <c r="X53" s="59">
        <f>IF(W53="",0,LOOKUP(W53,Bodování!$A$2:$A$101,Bodování!$B$2:$B$101))</f>
        <v>0</v>
      </c>
      <c r="Y53" s="51">
        <f t="shared" si="29"/>
        <v>0</v>
      </c>
      <c r="Z53" s="51">
        <f>IF(Y53=0,0,LOOKUP(Y53,Bodování!$A$2:$A$101,Bodování!$B$2:$B$101))</f>
        <v>0</v>
      </c>
      <c r="AA53" s="51">
        <f t="shared" si="30"/>
        <v>0</v>
      </c>
      <c r="AB53" s="51">
        <f>IF(AA53=0,0,LOOKUP(AA53,Bodování!$A$2:$A$101,Bodování!$B$2:$B$101))</f>
        <v>0</v>
      </c>
      <c r="AC53" s="52">
        <f t="shared" si="31"/>
      </c>
      <c r="AD53" s="53">
        <f t="shared" si="32"/>
      </c>
      <c r="AE53" s="37"/>
      <c r="AF53" s="18"/>
      <c r="AG53" s="50">
        <f t="shared" si="33"/>
        <v>0</v>
      </c>
      <c r="AH53" s="50">
        <f t="shared" si="34"/>
        <v>0</v>
      </c>
      <c r="AI53" s="50">
        <f t="shared" si="35"/>
        <v>0</v>
      </c>
      <c r="AJ53" s="50">
        <f t="shared" si="36"/>
        <v>0</v>
      </c>
      <c r="AK53" s="50">
        <f t="shared" si="37"/>
        <v>0</v>
      </c>
      <c r="AL53" s="50">
        <f t="shared" si="38"/>
        <v>0</v>
      </c>
      <c r="AM53" s="50">
        <f t="shared" si="39"/>
        <v>0</v>
      </c>
      <c r="AN53" s="50">
        <f t="shared" si="40"/>
        <v>0</v>
      </c>
      <c r="AO53" s="50">
        <f t="shared" si="41"/>
        <v>0</v>
      </c>
      <c r="AP53" s="50">
        <f t="shared" si="42"/>
        <v>0</v>
      </c>
      <c r="AQ53" s="42">
        <f t="shared" si="43"/>
        <v>0</v>
      </c>
      <c r="AR53" s="42">
        <f t="shared" si="44"/>
        <v>10</v>
      </c>
      <c r="AS53" s="50">
        <f t="shared" si="45"/>
        <v>0</v>
      </c>
      <c r="AT53" s="50">
        <f t="shared" si="46"/>
        <v>0</v>
      </c>
      <c r="AU53" s="50">
        <f t="shared" si="47"/>
        <v>0</v>
      </c>
      <c r="AV53" s="50">
        <f t="shared" si="48"/>
        <v>0</v>
      </c>
      <c r="AW53" s="50">
        <f t="shared" si="49"/>
        <v>0</v>
      </c>
      <c r="AX53" s="50">
        <f t="shared" si="50"/>
        <v>0</v>
      </c>
      <c r="AY53" s="50">
        <f t="shared" si="51"/>
        <v>0</v>
      </c>
      <c r="AZ53" s="50">
        <f t="shared" si="52"/>
        <v>0</v>
      </c>
      <c r="BA53" s="50">
        <f t="shared" si="53"/>
        <v>0</v>
      </c>
      <c r="BB53" s="50">
        <f t="shared" si="54"/>
        <v>0</v>
      </c>
      <c r="BC53" s="42">
        <f t="shared" si="55"/>
        <v>0</v>
      </c>
      <c r="BD53" s="45">
        <f t="shared" si="56"/>
        <v>0</v>
      </c>
      <c r="BE53" s="60">
        <f t="shared" si="57"/>
        <v>0</v>
      </c>
      <c r="BF53" s="60"/>
    </row>
    <row r="54" spans="2:58" s="8" customFormat="1" ht="12.75">
      <c r="B54" s="14"/>
      <c r="C54" s="15"/>
      <c r="D54" s="14"/>
      <c r="E54" s="33"/>
      <c r="F54" s="58">
        <f>IF(E54="",0,LOOKUP(E54,Bodování!$A$2:$A$101,Bodování!$B$2:$B$101))</f>
        <v>0</v>
      </c>
      <c r="G54" s="36"/>
      <c r="H54" s="59">
        <f>IF(G54="",0,LOOKUP(G54,Bodování!$A$2:$A$101,Bodování!$B$2:$B$101))</f>
        <v>0</v>
      </c>
      <c r="I54" s="33"/>
      <c r="J54" s="58">
        <f>IF(I54="",0,LOOKUP(I54,Bodování!$A$2:$A$101,Bodování!$B$2:$B$101))</f>
        <v>0</v>
      </c>
      <c r="K54" s="36"/>
      <c r="L54" s="59">
        <f>IF(K54="",0,LOOKUP(K54,Bodování!$A$2:$A$101,Bodování!$B$2:$B$101))</f>
        <v>0</v>
      </c>
      <c r="M54" s="33"/>
      <c r="N54" s="58">
        <f>IF(M54="",0,LOOKUP(M54,Bodování!$A$2:$A$101,Bodování!$B$2:$B$101))</f>
        <v>0</v>
      </c>
      <c r="O54" s="36"/>
      <c r="P54" s="59">
        <f>IF(O54="",0,LOOKUP(O54,Bodování!$A$2:$A$101,Bodování!$B$2:$B$101))</f>
        <v>0</v>
      </c>
      <c r="Q54" s="33"/>
      <c r="R54" s="58">
        <f>IF(Q54="",0,LOOKUP(Q54,Bodování!$A$2:$A$101,Bodování!$B$2:$B$101))</f>
        <v>0</v>
      </c>
      <c r="S54" s="36"/>
      <c r="T54" s="59">
        <f>IF(S54="",0,LOOKUP(S54,Bodování!$A$2:$A$101,Bodování!$B$2:$B$101))</f>
        <v>0</v>
      </c>
      <c r="U54" s="33"/>
      <c r="V54" s="58">
        <f>IF(U54="",0,LOOKUP(U54,Bodování!$A$2:$A$101,Bodování!$B$2:$B$101))</f>
        <v>0</v>
      </c>
      <c r="W54" s="36"/>
      <c r="X54" s="59">
        <f>IF(W54="",0,LOOKUP(W54,Bodování!$A$2:$A$101,Bodování!$B$2:$B$101))</f>
        <v>0</v>
      </c>
      <c r="Y54" s="51">
        <f t="shared" si="29"/>
        <v>0</v>
      </c>
      <c r="Z54" s="51">
        <f>IF(Y54=0,0,LOOKUP(Y54,Bodování!$A$2:$A$101,Bodování!$B$2:$B$101))</f>
        <v>0</v>
      </c>
      <c r="AA54" s="51">
        <f t="shared" si="30"/>
        <v>0</v>
      </c>
      <c r="AB54" s="51">
        <f>IF(AA54=0,0,LOOKUP(AA54,Bodování!$A$2:$A$101,Bodování!$B$2:$B$101))</f>
        <v>0</v>
      </c>
      <c r="AC54" s="52">
        <f t="shared" si="31"/>
      </c>
      <c r="AD54" s="53">
        <f t="shared" si="32"/>
      </c>
      <c r="AE54" s="37"/>
      <c r="AF54" s="18"/>
      <c r="AG54" s="50">
        <f t="shared" si="33"/>
        <v>0</v>
      </c>
      <c r="AH54" s="50">
        <f t="shared" si="34"/>
        <v>0</v>
      </c>
      <c r="AI54" s="50">
        <f t="shared" si="35"/>
        <v>0</v>
      </c>
      <c r="AJ54" s="50">
        <f t="shared" si="36"/>
        <v>0</v>
      </c>
      <c r="AK54" s="50">
        <f t="shared" si="37"/>
        <v>0</v>
      </c>
      <c r="AL54" s="50">
        <f t="shared" si="38"/>
        <v>0</v>
      </c>
      <c r="AM54" s="50">
        <f t="shared" si="39"/>
        <v>0</v>
      </c>
      <c r="AN54" s="50">
        <f t="shared" si="40"/>
        <v>0</v>
      </c>
      <c r="AO54" s="50">
        <f t="shared" si="41"/>
        <v>0</v>
      </c>
      <c r="AP54" s="50">
        <f t="shared" si="42"/>
        <v>0</v>
      </c>
      <c r="AQ54" s="42">
        <f t="shared" si="43"/>
        <v>0</v>
      </c>
      <c r="AR54" s="42">
        <f t="shared" si="44"/>
        <v>10</v>
      </c>
      <c r="AS54" s="50">
        <f t="shared" si="45"/>
        <v>0</v>
      </c>
      <c r="AT54" s="50">
        <f t="shared" si="46"/>
        <v>0</v>
      </c>
      <c r="AU54" s="50">
        <f t="shared" si="47"/>
        <v>0</v>
      </c>
      <c r="AV54" s="50">
        <f t="shared" si="48"/>
        <v>0</v>
      </c>
      <c r="AW54" s="50">
        <f t="shared" si="49"/>
        <v>0</v>
      </c>
      <c r="AX54" s="50">
        <f t="shared" si="50"/>
        <v>0</v>
      </c>
      <c r="AY54" s="50">
        <f t="shared" si="51"/>
        <v>0</v>
      </c>
      <c r="AZ54" s="50">
        <f t="shared" si="52"/>
        <v>0</v>
      </c>
      <c r="BA54" s="50">
        <f t="shared" si="53"/>
        <v>0</v>
      </c>
      <c r="BB54" s="50">
        <f t="shared" si="54"/>
        <v>0</v>
      </c>
      <c r="BC54" s="42">
        <f t="shared" si="55"/>
        <v>0</v>
      </c>
      <c r="BD54" s="45">
        <f t="shared" si="56"/>
        <v>0</v>
      </c>
      <c r="BE54" s="60">
        <f t="shared" si="57"/>
        <v>0</v>
      </c>
      <c r="BF54" s="60"/>
    </row>
    <row r="55" spans="2:58" s="8" customFormat="1" ht="12.75">
      <c r="B55" s="14"/>
      <c r="C55" s="15"/>
      <c r="D55" s="14"/>
      <c r="E55" s="33"/>
      <c r="F55" s="58">
        <f>IF(E55="",0,LOOKUP(E55,Bodování!$A$2:$A$101,Bodování!$B$2:$B$101))</f>
        <v>0</v>
      </c>
      <c r="G55" s="36"/>
      <c r="H55" s="59">
        <f>IF(G55="",0,LOOKUP(G55,Bodování!$A$2:$A$101,Bodování!$B$2:$B$101))</f>
        <v>0</v>
      </c>
      <c r="I55" s="33"/>
      <c r="J55" s="58">
        <f>IF(I55="",0,LOOKUP(I55,Bodování!$A$2:$A$101,Bodování!$B$2:$B$101))</f>
        <v>0</v>
      </c>
      <c r="K55" s="36"/>
      <c r="L55" s="59">
        <f>IF(K55="",0,LOOKUP(K55,Bodování!$A$2:$A$101,Bodování!$B$2:$B$101))</f>
        <v>0</v>
      </c>
      <c r="M55" s="33"/>
      <c r="N55" s="58">
        <f>IF(M55="",0,LOOKUP(M55,Bodování!$A$2:$A$101,Bodování!$B$2:$B$101))</f>
        <v>0</v>
      </c>
      <c r="O55" s="36"/>
      <c r="P55" s="59">
        <f>IF(O55="",0,LOOKUP(O55,Bodování!$A$2:$A$101,Bodování!$B$2:$B$101))</f>
        <v>0</v>
      </c>
      <c r="Q55" s="33"/>
      <c r="R55" s="58">
        <f>IF(Q55="",0,LOOKUP(Q55,Bodování!$A$2:$A$101,Bodování!$B$2:$B$101))</f>
        <v>0</v>
      </c>
      <c r="S55" s="36"/>
      <c r="T55" s="59">
        <f>IF(S55="",0,LOOKUP(S55,Bodování!$A$2:$A$101,Bodování!$B$2:$B$101))</f>
        <v>0</v>
      </c>
      <c r="U55" s="33"/>
      <c r="V55" s="58">
        <f>IF(U55="",0,LOOKUP(U55,Bodování!$A$2:$A$101,Bodování!$B$2:$B$101))</f>
        <v>0</v>
      </c>
      <c r="W55" s="36"/>
      <c r="X55" s="59">
        <f>IF(W55="",0,LOOKUP(W55,Bodování!$A$2:$A$101,Bodování!$B$2:$B$101))</f>
        <v>0</v>
      </c>
      <c r="Y55" s="51">
        <f t="shared" si="29"/>
        <v>0</v>
      </c>
      <c r="Z55" s="51">
        <f>IF(Y55=0,0,LOOKUP(Y55,Bodování!$A$2:$A$101,Bodování!$B$2:$B$101))</f>
        <v>0</v>
      </c>
      <c r="AA55" s="51">
        <f t="shared" si="30"/>
        <v>0</v>
      </c>
      <c r="AB55" s="51">
        <f>IF(AA55=0,0,LOOKUP(AA55,Bodování!$A$2:$A$101,Bodování!$B$2:$B$101))</f>
        <v>0</v>
      </c>
      <c r="AC55" s="52">
        <f t="shared" si="31"/>
      </c>
      <c r="AD55" s="53">
        <f t="shared" si="32"/>
      </c>
      <c r="AE55" s="37"/>
      <c r="AF55" s="18"/>
      <c r="AG55" s="50">
        <f t="shared" si="33"/>
        <v>0</v>
      </c>
      <c r="AH55" s="50">
        <f t="shared" si="34"/>
        <v>0</v>
      </c>
      <c r="AI55" s="50">
        <f t="shared" si="35"/>
        <v>0</v>
      </c>
      <c r="AJ55" s="50">
        <f t="shared" si="36"/>
        <v>0</v>
      </c>
      <c r="AK55" s="50">
        <f t="shared" si="37"/>
        <v>0</v>
      </c>
      <c r="AL55" s="50">
        <f t="shared" si="38"/>
        <v>0</v>
      </c>
      <c r="AM55" s="50">
        <f t="shared" si="39"/>
        <v>0</v>
      </c>
      <c r="AN55" s="50">
        <f t="shared" si="40"/>
        <v>0</v>
      </c>
      <c r="AO55" s="50">
        <f t="shared" si="41"/>
        <v>0</v>
      </c>
      <c r="AP55" s="50">
        <f t="shared" si="42"/>
        <v>0</v>
      </c>
      <c r="AQ55" s="42">
        <f t="shared" si="43"/>
        <v>0</v>
      </c>
      <c r="AR55" s="42">
        <f t="shared" si="44"/>
        <v>10</v>
      </c>
      <c r="AS55" s="50">
        <f t="shared" si="45"/>
        <v>0</v>
      </c>
      <c r="AT55" s="50">
        <f t="shared" si="46"/>
        <v>0</v>
      </c>
      <c r="AU55" s="50">
        <f t="shared" si="47"/>
        <v>0</v>
      </c>
      <c r="AV55" s="50">
        <f t="shared" si="48"/>
        <v>0</v>
      </c>
      <c r="AW55" s="50">
        <f t="shared" si="49"/>
        <v>0</v>
      </c>
      <c r="AX55" s="50">
        <f t="shared" si="50"/>
        <v>0</v>
      </c>
      <c r="AY55" s="50">
        <f t="shared" si="51"/>
        <v>0</v>
      </c>
      <c r="AZ55" s="50">
        <f t="shared" si="52"/>
        <v>0</v>
      </c>
      <c r="BA55" s="50">
        <f t="shared" si="53"/>
        <v>0</v>
      </c>
      <c r="BB55" s="50">
        <f t="shared" si="54"/>
        <v>0</v>
      </c>
      <c r="BC55" s="42">
        <f t="shared" si="55"/>
        <v>0</v>
      </c>
      <c r="BD55" s="45">
        <f t="shared" si="56"/>
        <v>0</v>
      </c>
      <c r="BE55" s="60">
        <f t="shared" si="57"/>
        <v>0</v>
      </c>
      <c r="BF55" s="60"/>
    </row>
    <row r="56" spans="2:58" s="8" customFormat="1" ht="12.75">
      <c r="B56" s="14"/>
      <c r="C56" s="15"/>
      <c r="D56" s="14"/>
      <c r="E56" s="33"/>
      <c r="F56" s="58">
        <f>IF(E56="",0,LOOKUP(E56,Bodování!$A$2:$A$101,Bodování!$B$2:$B$101))</f>
        <v>0</v>
      </c>
      <c r="G56" s="36"/>
      <c r="H56" s="59">
        <f>IF(G56="",0,LOOKUP(G56,Bodování!$A$2:$A$101,Bodování!$B$2:$B$101))</f>
        <v>0</v>
      </c>
      <c r="I56" s="33"/>
      <c r="J56" s="58">
        <f>IF(I56="",0,LOOKUP(I56,Bodování!$A$2:$A$101,Bodování!$B$2:$B$101))</f>
        <v>0</v>
      </c>
      <c r="K56" s="36"/>
      <c r="L56" s="59">
        <f>IF(K56="",0,LOOKUP(K56,Bodování!$A$2:$A$101,Bodování!$B$2:$B$101))</f>
        <v>0</v>
      </c>
      <c r="M56" s="33"/>
      <c r="N56" s="58">
        <f>IF(M56="",0,LOOKUP(M56,Bodování!$A$2:$A$101,Bodování!$B$2:$B$101))</f>
        <v>0</v>
      </c>
      <c r="O56" s="36"/>
      <c r="P56" s="59">
        <f>IF(O56="",0,LOOKUP(O56,Bodování!$A$2:$A$101,Bodování!$B$2:$B$101))</f>
        <v>0</v>
      </c>
      <c r="Q56" s="33"/>
      <c r="R56" s="58">
        <f>IF(Q56="",0,LOOKUP(Q56,Bodování!$A$2:$A$101,Bodování!$B$2:$B$101))</f>
        <v>0</v>
      </c>
      <c r="S56" s="36"/>
      <c r="T56" s="59">
        <f>IF(S56="",0,LOOKUP(S56,Bodování!$A$2:$A$101,Bodování!$B$2:$B$101))</f>
        <v>0</v>
      </c>
      <c r="U56" s="33"/>
      <c r="V56" s="58">
        <f>IF(U56="",0,LOOKUP(U56,Bodování!$A$2:$A$101,Bodování!$B$2:$B$101))</f>
        <v>0</v>
      </c>
      <c r="W56" s="36"/>
      <c r="X56" s="59">
        <f>IF(W56="",0,LOOKUP(W56,Bodování!$A$2:$A$101,Bodování!$B$2:$B$101))</f>
        <v>0</v>
      </c>
      <c r="Y56" s="51">
        <f t="shared" si="29"/>
        <v>0</v>
      </c>
      <c r="Z56" s="51">
        <f>IF(Y56=0,0,LOOKUP(Y56,Bodování!$A$2:$A$101,Bodování!$B$2:$B$101))</f>
        <v>0</v>
      </c>
      <c r="AA56" s="51">
        <f t="shared" si="30"/>
        <v>0</v>
      </c>
      <c r="AB56" s="51">
        <f>IF(AA56=0,0,LOOKUP(AA56,Bodování!$A$2:$A$101,Bodování!$B$2:$B$101))</f>
        <v>0</v>
      </c>
      <c r="AC56" s="52">
        <f t="shared" si="31"/>
      </c>
      <c r="AD56" s="53">
        <f t="shared" si="32"/>
      </c>
      <c r="AE56" s="37"/>
      <c r="AF56" s="18"/>
      <c r="AG56" s="50">
        <f t="shared" si="33"/>
        <v>0</v>
      </c>
      <c r="AH56" s="50">
        <f t="shared" si="34"/>
        <v>0</v>
      </c>
      <c r="AI56" s="50">
        <f t="shared" si="35"/>
        <v>0</v>
      </c>
      <c r="AJ56" s="50">
        <f t="shared" si="36"/>
        <v>0</v>
      </c>
      <c r="AK56" s="50">
        <f t="shared" si="37"/>
        <v>0</v>
      </c>
      <c r="AL56" s="50">
        <f t="shared" si="38"/>
        <v>0</v>
      </c>
      <c r="AM56" s="50">
        <f t="shared" si="39"/>
        <v>0</v>
      </c>
      <c r="AN56" s="50">
        <f t="shared" si="40"/>
        <v>0</v>
      </c>
      <c r="AO56" s="50">
        <f t="shared" si="41"/>
        <v>0</v>
      </c>
      <c r="AP56" s="50">
        <f t="shared" si="42"/>
        <v>0</v>
      </c>
      <c r="AQ56" s="42">
        <f t="shared" si="43"/>
        <v>0</v>
      </c>
      <c r="AR56" s="42">
        <f t="shared" si="44"/>
        <v>10</v>
      </c>
      <c r="AS56" s="50">
        <f t="shared" si="45"/>
        <v>0</v>
      </c>
      <c r="AT56" s="50">
        <f t="shared" si="46"/>
        <v>0</v>
      </c>
      <c r="AU56" s="50">
        <f t="shared" si="47"/>
        <v>0</v>
      </c>
      <c r="AV56" s="50">
        <f t="shared" si="48"/>
        <v>0</v>
      </c>
      <c r="AW56" s="50">
        <f t="shared" si="49"/>
        <v>0</v>
      </c>
      <c r="AX56" s="50">
        <f t="shared" si="50"/>
        <v>0</v>
      </c>
      <c r="AY56" s="50">
        <f t="shared" si="51"/>
        <v>0</v>
      </c>
      <c r="AZ56" s="50">
        <f t="shared" si="52"/>
        <v>0</v>
      </c>
      <c r="BA56" s="50">
        <f t="shared" si="53"/>
        <v>0</v>
      </c>
      <c r="BB56" s="50">
        <f t="shared" si="54"/>
        <v>0</v>
      </c>
      <c r="BC56" s="42">
        <f t="shared" si="55"/>
        <v>0</v>
      </c>
      <c r="BD56" s="45">
        <f t="shared" si="56"/>
        <v>0</v>
      </c>
      <c r="BE56" s="60">
        <f t="shared" si="57"/>
        <v>0</v>
      </c>
      <c r="BF56" s="60"/>
    </row>
    <row r="57" spans="2:58" s="8" customFormat="1" ht="12.75">
      <c r="B57" s="14"/>
      <c r="C57" s="15"/>
      <c r="D57" s="14"/>
      <c r="E57" s="33"/>
      <c r="F57" s="58">
        <f>IF(E57="",0,LOOKUP(E57,Bodování!$A$2:$A$101,Bodování!$B$2:$B$101))</f>
        <v>0</v>
      </c>
      <c r="G57" s="36"/>
      <c r="H57" s="59">
        <f>IF(G57="",0,LOOKUP(G57,Bodování!$A$2:$A$101,Bodování!$B$2:$B$101))</f>
        <v>0</v>
      </c>
      <c r="I57" s="33"/>
      <c r="J57" s="58">
        <f>IF(I57="",0,LOOKUP(I57,Bodování!$A$2:$A$101,Bodování!$B$2:$B$101))</f>
        <v>0</v>
      </c>
      <c r="K57" s="36"/>
      <c r="L57" s="59">
        <f>IF(K57="",0,LOOKUP(K57,Bodování!$A$2:$A$101,Bodování!$B$2:$B$101))</f>
        <v>0</v>
      </c>
      <c r="M57" s="33"/>
      <c r="N57" s="58">
        <f>IF(M57="",0,LOOKUP(M57,Bodování!$A$2:$A$101,Bodování!$B$2:$B$101))</f>
        <v>0</v>
      </c>
      <c r="O57" s="36"/>
      <c r="P57" s="59">
        <f>IF(O57="",0,LOOKUP(O57,Bodování!$A$2:$A$101,Bodování!$B$2:$B$101))</f>
        <v>0</v>
      </c>
      <c r="Q57" s="33"/>
      <c r="R57" s="58">
        <f>IF(Q57="",0,LOOKUP(Q57,Bodování!$A$2:$A$101,Bodování!$B$2:$B$101))</f>
        <v>0</v>
      </c>
      <c r="S57" s="36"/>
      <c r="T57" s="59">
        <f>IF(S57="",0,LOOKUP(S57,Bodování!$A$2:$A$101,Bodování!$B$2:$B$101))</f>
        <v>0</v>
      </c>
      <c r="U57" s="33"/>
      <c r="V57" s="58">
        <f>IF(U57="",0,LOOKUP(U57,Bodování!$A$2:$A$101,Bodování!$B$2:$B$101))</f>
        <v>0</v>
      </c>
      <c r="W57" s="36"/>
      <c r="X57" s="59">
        <f>IF(W57="",0,LOOKUP(W57,Bodování!$A$2:$A$101,Bodování!$B$2:$B$101))</f>
        <v>0</v>
      </c>
      <c r="Y57" s="51">
        <f t="shared" si="29"/>
        <v>0</v>
      </c>
      <c r="Z57" s="51">
        <f>IF(Y57=0,0,LOOKUP(Y57,Bodování!$A$2:$A$101,Bodování!$B$2:$B$101))</f>
        <v>0</v>
      </c>
      <c r="AA57" s="51">
        <f t="shared" si="30"/>
        <v>0</v>
      </c>
      <c r="AB57" s="51">
        <f>IF(AA57=0,0,LOOKUP(AA57,Bodování!$A$2:$A$101,Bodování!$B$2:$B$101))</f>
        <v>0</v>
      </c>
      <c r="AC57" s="52">
        <f t="shared" si="31"/>
      </c>
      <c r="AD57" s="53">
        <f t="shared" si="32"/>
      </c>
      <c r="AE57" s="37"/>
      <c r="AF57" s="18"/>
      <c r="AG57" s="50">
        <f t="shared" si="33"/>
        <v>0</v>
      </c>
      <c r="AH57" s="50">
        <f t="shared" si="34"/>
        <v>0</v>
      </c>
      <c r="AI57" s="50">
        <f t="shared" si="35"/>
        <v>0</v>
      </c>
      <c r="AJ57" s="50">
        <f t="shared" si="36"/>
        <v>0</v>
      </c>
      <c r="AK57" s="50">
        <f t="shared" si="37"/>
        <v>0</v>
      </c>
      <c r="AL57" s="50">
        <f t="shared" si="38"/>
        <v>0</v>
      </c>
      <c r="AM57" s="50">
        <f t="shared" si="39"/>
        <v>0</v>
      </c>
      <c r="AN57" s="50">
        <f t="shared" si="40"/>
        <v>0</v>
      </c>
      <c r="AO57" s="50">
        <f t="shared" si="41"/>
        <v>0</v>
      </c>
      <c r="AP57" s="50">
        <f t="shared" si="42"/>
        <v>0</v>
      </c>
      <c r="AQ57" s="42">
        <f t="shared" si="43"/>
        <v>0</v>
      </c>
      <c r="AR57" s="42">
        <f t="shared" si="44"/>
        <v>10</v>
      </c>
      <c r="AS57" s="50">
        <f t="shared" si="45"/>
        <v>0</v>
      </c>
      <c r="AT57" s="50">
        <f t="shared" si="46"/>
        <v>0</v>
      </c>
      <c r="AU57" s="50">
        <f t="shared" si="47"/>
        <v>0</v>
      </c>
      <c r="AV57" s="50">
        <f t="shared" si="48"/>
        <v>0</v>
      </c>
      <c r="AW57" s="50">
        <f t="shared" si="49"/>
        <v>0</v>
      </c>
      <c r="AX57" s="50">
        <f t="shared" si="50"/>
        <v>0</v>
      </c>
      <c r="AY57" s="50">
        <f t="shared" si="51"/>
        <v>0</v>
      </c>
      <c r="AZ57" s="50">
        <f t="shared" si="52"/>
        <v>0</v>
      </c>
      <c r="BA57" s="50">
        <f t="shared" si="53"/>
        <v>0</v>
      </c>
      <c r="BB57" s="50">
        <f t="shared" si="54"/>
        <v>0</v>
      </c>
      <c r="BC57" s="42">
        <f t="shared" si="55"/>
        <v>0</v>
      </c>
      <c r="BD57" s="45">
        <f t="shared" si="56"/>
        <v>0</v>
      </c>
      <c r="BE57" s="60">
        <f t="shared" si="57"/>
        <v>0</v>
      </c>
      <c r="BF57" s="60"/>
    </row>
    <row r="58" spans="2:58" s="8" customFormat="1" ht="12.75">
      <c r="B58" s="14"/>
      <c r="C58" s="15"/>
      <c r="D58" s="14"/>
      <c r="E58" s="33"/>
      <c r="F58" s="58">
        <f>IF(E58="",0,LOOKUP(E58,Bodování!$A$2:$A$101,Bodování!$B$2:$B$101))</f>
        <v>0</v>
      </c>
      <c r="G58" s="36"/>
      <c r="H58" s="59">
        <f>IF(G58="",0,LOOKUP(G58,Bodování!$A$2:$A$101,Bodování!$B$2:$B$101))</f>
        <v>0</v>
      </c>
      <c r="I58" s="33"/>
      <c r="J58" s="58">
        <f>IF(I58="",0,LOOKUP(I58,Bodování!$A$2:$A$101,Bodování!$B$2:$B$101))</f>
        <v>0</v>
      </c>
      <c r="K58" s="36"/>
      <c r="L58" s="59">
        <f>IF(K58="",0,LOOKUP(K58,Bodování!$A$2:$A$101,Bodování!$B$2:$B$101))</f>
        <v>0</v>
      </c>
      <c r="M58" s="33"/>
      <c r="N58" s="58">
        <f>IF(M58="",0,LOOKUP(M58,Bodování!$A$2:$A$101,Bodování!$B$2:$B$101))</f>
        <v>0</v>
      </c>
      <c r="O58" s="36"/>
      <c r="P58" s="59">
        <f>IF(O58="",0,LOOKUP(O58,Bodování!$A$2:$A$101,Bodování!$B$2:$B$101))</f>
        <v>0</v>
      </c>
      <c r="Q58" s="33"/>
      <c r="R58" s="58">
        <f>IF(Q58="",0,LOOKUP(Q58,Bodování!$A$2:$A$101,Bodování!$B$2:$B$101))</f>
        <v>0</v>
      </c>
      <c r="S58" s="36"/>
      <c r="T58" s="59">
        <f>IF(S58="",0,LOOKUP(S58,Bodování!$A$2:$A$101,Bodování!$B$2:$B$101))</f>
        <v>0</v>
      </c>
      <c r="U58" s="33"/>
      <c r="V58" s="58">
        <f>IF(U58="",0,LOOKUP(U58,Bodování!$A$2:$A$101,Bodování!$B$2:$B$101))</f>
        <v>0</v>
      </c>
      <c r="W58" s="36"/>
      <c r="X58" s="59">
        <f>IF(W58="",0,LOOKUP(W58,Bodování!$A$2:$A$101,Bodování!$B$2:$B$101))</f>
        <v>0</v>
      </c>
      <c r="Y58" s="51">
        <f t="shared" si="29"/>
        <v>0</v>
      </c>
      <c r="Z58" s="51">
        <f>IF(Y58=0,0,LOOKUP(Y58,Bodování!$A$2:$A$101,Bodování!$B$2:$B$101))</f>
        <v>0</v>
      </c>
      <c r="AA58" s="51">
        <f t="shared" si="30"/>
        <v>0</v>
      </c>
      <c r="AB58" s="51">
        <f>IF(AA58=0,0,LOOKUP(AA58,Bodování!$A$2:$A$101,Bodování!$B$2:$B$101))</f>
        <v>0</v>
      </c>
      <c r="AC58" s="52">
        <f t="shared" si="31"/>
      </c>
      <c r="AD58" s="53">
        <f t="shared" si="32"/>
      </c>
      <c r="AE58" s="37"/>
      <c r="AF58" s="18"/>
      <c r="AG58" s="50">
        <f t="shared" si="33"/>
        <v>0</v>
      </c>
      <c r="AH58" s="50">
        <f t="shared" si="34"/>
        <v>0</v>
      </c>
      <c r="AI58" s="50">
        <f t="shared" si="35"/>
        <v>0</v>
      </c>
      <c r="AJ58" s="50">
        <f t="shared" si="36"/>
        <v>0</v>
      </c>
      <c r="AK58" s="50">
        <f t="shared" si="37"/>
        <v>0</v>
      </c>
      <c r="AL58" s="50">
        <f t="shared" si="38"/>
        <v>0</v>
      </c>
      <c r="AM58" s="50">
        <f t="shared" si="39"/>
        <v>0</v>
      </c>
      <c r="AN58" s="50">
        <f t="shared" si="40"/>
        <v>0</v>
      </c>
      <c r="AO58" s="50">
        <f t="shared" si="41"/>
        <v>0</v>
      </c>
      <c r="AP58" s="50">
        <f t="shared" si="42"/>
        <v>0</v>
      </c>
      <c r="AQ58" s="42">
        <f t="shared" si="43"/>
        <v>0</v>
      </c>
      <c r="AR58" s="42">
        <f t="shared" si="44"/>
        <v>10</v>
      </c>
      <c r="AS58" s="50">
        <f t="shared" si="45"/>
        <v>0</v>
      </c>
      <c r="AT58" s="50">
        <f t="shared" si="46"/>
        <v>0</v>
      </c>
      <c r="AU58" s="50">
        <f t="shared" si="47"/>
        <v>0</v>
      </c>
      <c r="AV58" s="50">
        <f t="shared" si="48"/>
        <v>0</v>
      </c>
      <c r="AW58" s="50">
        <f t="shared" si="49"/>
        <v>0</v>
      </c>
      <c r="AX58" s="50">
        <f t="shared" si="50"/>
        <v>0</v>
      </c>
      <c r="AY58" s="50">
        <f t="shared" si="51"/>
        <v>0</v>
      </c>
      <c r="AZ58" s="50">
        <f t="shared" si="52"/>
        <v>0</v>
      </c>
      <c r="BA58" s="50">
        <f t="shared" si="53"/>
        <v>0</v>
      </c>
      <c r="BB58" s="50">
        <f t="shared" si="54"/>
        <v>0</v>
      </c>
      <c r="BC58" s="42">
        <f t="shared" si="55"/>
        <v>0</v>
      </c>
      <c r="BD58" s="45">
        <f t="shared" si="56"/>
        <v>0</v>
      </c>
      <c r="BE58" s="60">
        <f t="shared" si="57"/>
        <v>0</v>
      </c>
      <c r="BF58" s="60"/>
    </row>
    <row r="59" spans="2:58" s="8" customFormat="1" ht="12.75">
      <c r="B59" s="14"/>
      <c r="C59" s="15"/>
      <c r="D59" s="14"/>
      <c r="E59" s="33"/>
      <c r="F59" s="58">
        <f>IF(E59="",0,LOOKUP(E59,Bodování!$A$2:$A$101,Bodování!$B$2:$B$101))</f>
        <v>0</v>
      </c>
      <c r="G59" s="36"/>
      <c r="H59" s="59">
        <f>IF(G59="",0,LOOKUP(G59,Bodování!$A$2:$A$101,Bodování!$B$2:$B$101))</f>
        <v>0</v>
      </c>
      <c r="I59" s="33"/>
      <c r="J59" s="58">
        <f>IF(I59="",0,LOOKUP(I59,Bodování!$A$2:$A$101,Bodování!$B$2:$B$101))</f>
        <v>0</v>
      </c>
      <c r="K59" s="36"/>
      <c r="L59" s="59">
        <f>IF(K59="",0,LOOKUP(K59,Bodování!$A$2:$A$101,Bodování!$B$2:$B$101))</f>
        <v>0</v>
      </c>
      <c r="M59" s="33"/>
      <c r="N59" s="58">
        <f>IF(M59="",0,LOOKUP(M59,Bodování!$A$2:$A$101,Bodování!$B$2:$B$101))</f>
        <v>0</v>
      </c>
      <c r="O59" s="36"/>
      <c r="P59" s="59">
        <f>IF(O59="",0,LOOKUP(O59,Bodování!$A$2:$A$101,Bodování!$B$2:$B$101))</f>
        <v>0</v>
      </c>
      <c r="Q59" s="33"/>
      <c r="R59" s="58">
        <f>IF(Q59="",0,LOOKUP(Q59,Bodování!$A$2:$A$101,Bodování!$B$2:$B$101))</f>
        <v>0</v>
      </c>
      <c r="S59" s="36"/>
      <c r="T59" s="59">
        <f>IF(S59="",0,LOOKUP(S59,Bodování!$A$2:$A$101,Bodování!$B$2:$B$101))</f>
        <v>0</v>
      </c>
      <c r="U59" s="33"/>
      <c r="V59" s="58">
        <f>IF(U59="",0,LOOKUP(U59,Bodování!$A$2:$A$101,Bodování!$B$2:$B$101))</f>
        <v>0</v>
      </c>
      <c r="W59" s="36"/>
      <c r="X59" s="59">
        <f>IF(W59="",0,LOOKUP(W59,Bodování!$A$2:$A$101,Bodování!$B$2:$B$101))</f>
        <v>0</v>
      </c>
      <c r="Y59" s="51">
        <f t="shared" si="29"/>
        <v>0</v>
      </c>
      <c r="Z59" s="51">
        <f>IF(Y59=0,0,LOOKUP(Y59,Bodování!$A$2:$A$101,Bodování!$B$2:$B$101))</f>
        <v>0</v>
      </c>
      <c r="AA59" s="51">
        <f t="shared" si="30"/>
        <v>0</v>
      </c>
      <c r="AB59" s="51">
        <f>IF(AA59=0,0,LOOKUP(AA59,Bodování!$A$2:$A$101,Bodování!$B$2:$B$101))</f>
        <v>0</v>
      </c>
      <c r="AC59" s="52">
        <f t="shared" si="31"/>
      </c>
      <c r="AD59" s="53">
        <f t="shared" si="32"/>
      </c>
      <c r="AE59" s="37"/>
      <c r="AF59" s="18"/>
      <c r="AG59" s="50">
        <f t="shared" si="33"/>
        <v>0</v>
      </c>
      <c r="AH59" s="50">
        <f t="shared" si="34"/>
        <v>0</v>
      </c>
      <c r="AI59" s="50">
        <f t="shared" si="35"/>
        <v>0</v>
      </c>
      <c r="AJ59" s="50">
        <f t="shared" si="36"/>
        <v>0</v>
      </c>
      <c r="AK59" s="50">
        <f t="shared" si="37"/>
        <v>0</v>
      </c>
      <c r="AL59" s="50">
        <f t="shared" si="38"/>
        <v>0</v>
      </c>
      <c r="AM59" s="50">
        <f t="shared" si="39"/>
        <v>0</v>
      </c>
      <c r="AN59" s="50">
        <f t="shared" si="40"/>
        <v>0</v>
      </c>
      <c r="AO59" s="50">
        <f t="shared" si="41"/>
        <v>0</v>
      </c>
      <c r="AP59" s="50">
        <f t="shared" si="42"/>
        <v>0</v>
      </c>
      <c r="AQ59" s="42">
        <f t="shared" si="43"/>
        <v>0</v>
      </c>
      <c r="AR59" s="42">
        <f t="shared" si="44"/>
        <v>10</v>
      </c>
      <c r="AS59" s="50">
        <f t="shared" si="45"/>
        <v>0</v>
      </c>
      <c r="AT59" s="50">
        <f t="shared" si="46"/>
        <v>0</v>
      </c>
      <c r="AU59" s="50">
        <f t="shared" si="47"/>
        <v>0</v>
      </c>
      <c r="AV59" s="50">
        <f t="shared" si="48"/>
        <v>0</v>
      </c>
      <c r="AW59" s="50">
        <f t="shared" si="49"/>
        <v>0</v>
      </c>
      <c r="AX59" s="50">
        <f t="shared" si="50"/>
        <v>0</v>
      </c>
      <c r="AY59" s="50">
        <f t="shared" si="51"/>
        <v>0</v>
      </c>
      <c r="AZ59" s="50">
        <f t="shared" si="52"/>
        <v>0</v>
      </c>
      <c r="BA59" s="50">
        <f t="shared" si="53"/>
        <v>0</v>
      </c>
      <c r="BB59" s="50">
        <f t="shared" si="54"/>
        <v>0</v>
      </c>
      <c r="BC59" s="42">
        <f t="shared" si="55"/>
        <v>0</v>
      </c>
      <c r="BD59" s="45">
        <f t="shared" si="56"/>
        <v>0</v>
      </c>
      <c r="BE59" s="60">
        <f t="shared" si="57"/>
        <v>0</v>
      </c>
      <c r="BF59" s="60"/>
    </row>
    <row r="60" spans="2:58" s="8" customFormat="1" ht="12.75">
      <c r="B60" s="7"/>
      <c r="D60" s="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8"/>
      <c r="AA60" s="16"/>
      <c r="AB60" s="18"/>
      <c r="AC60" s="16"/>
      <c r="AD60" s="18"/>
      <c r="AE60" s="16"/>
      <c r="AF60" s="18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2"/>
      <c r="AR60" s="42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2"/>
      <c r="BD60" s="45"/>
      <c r="BE60" s="63"/>
      <c r="BF60" s="66"/>
    </row>
    <row r="61" spans="2:32" ht="14.25">
      <c r="B61" s="4" t="s">
        <v>1</v>
      </c>
      <c r="E61" s="34"/>
      <c r="F61" s="38"/>
      <c r="G61" s="34"/>
      <c r="H61" s="38"/>
      <c r="I61" s="34"/>
      <c r="J61" s="38"/>
      <c r="K61" s="38"/>
      <c r="M61" s="34"/>
      <c r="N61" s="38"/>
      <c r="O61" s="34"/>
      <c r="P61" s="38"/>
      <c r="Q61" s="34"/>
      <c r="R61" s="38"/>
      <c r="S61" s="38"/>
      <c r="U61" s="34"/>
      <c r="V61" s="38"/>
      <c r="W61" s="38"/>
      <c r="AF61" s="29"/>
    </row>
    <row r="62" spans="2:32" ht="14.25">
      <c r="B62" s="13" t="s">
        <v>97</v>
      </c>
      <c r="E62" s="34"/>
      <c r="F62" s="38"/>
      <c r="G62" s="34"/>
      <c r="H62" s="38"/>
      <c r="I62" s="34"/>
      <c r="J62" s="38"/>
      <c r="K62" s="38"/>
      <c r="M62" s="34"/>
      <c r="N62" s="38"/>
      <c r="O62" s="34"/>
      <c r="P62" s="38"/>
      <c r="Q62" s="34"/>
      <c r="R62" s="38"/>
      <c r="S62" s="38"/>
      <c r="U62" s="34"/>
      <c r="V62" s="38"/>
      <c r="W62" s="38"/>
      <c r="AF62" s="29"/>
    </row>
    <row r="63" spans="2:32" ht="14.25">
      <c r="B63" s="13" t="s">
        <v>96</v>
      </c>
      <c r="E63" s="34"/>
      <c r="F63" s="38"/>
      <c r="G63" s="34"/>
      <c r="H63" s="38"/>
      <c r="I63" s="34"/>
      <c r="J63" s="38"/>
      <c r="K63" s="38"/>
      <c r="M63" s="34"/>
      <c r="N63" s="38"/>
      <c r="O63" s="34"/>
      <c r="P63" s="38"/>
      <c r="Q63" s="34"/>
      <c r="R63" s="38"/>
      <c r="S63" s="38"/>
      <c r="U63" s="34"/>
      <c r="V63" s="38"/>
      <c r="W63" s="38"/>
      <c r="AF63" s="29"/>
    </row>
    <row r="64" spans="2:32" ht="6" customHeight="1">
      <c r="B64" s="9"/>
      <c r="E64" s="34"/>
      <c r="F64" s="38"/>
      <c r="G64" s="34"/>
      <c r="H64" s="38"/>
      <c r="I64" s="34"/>
      <c r="J64" s="38"/>
      <c r="K64" s="38"/>
      <c r="M64" s="34"/>
      <c r="N64" s="38"/>
      <c r="O64" s="34"/>
      <c r="P64" s="38"/>
      <c r="Q64" s="34"/>
      <c r="R64" s="38"/>
      <c r="S64" s="38"/>
      <c r="U64" s="34"/>
      <c r="V64" s="38"/>
      <c r="W64" s="38"/>
      <c r="AF64" s="29"/>
    </row>
    <row r="65" spans="2:32" ht="14.25">
      <c r="B65" s="2" t="s">
        <v>3</v>
      </c>
      <c r="D65" s="13"/>
      <c r="E65" s="34"/>
      <c r="F65" s="38"/>
      <c r="G65" s="34"/>
      <c r="H65" s="38"/>
      <c r="I65" s="34"/>
      <c r="J65" s="38"/>
      <c r="K65" s="34"/>
      <c r="L65" s="38"/>
      <c r="M65" s="34"/>
      <c r="N65" s="38"/>
      <c r="O65" s="34"/>
      <c r="P65" s="38"/>
      <c r="Q65" s="34"/>
      <c r="R65" s="38"/>
      <c r="S65" s="34"/>
      <c r="T65" s="38"/>
      <c r="U65" s="34"/>
      <c r="V65" s="38"/>
      <c r="W65" s="34"/>
      <c r="X65" s="38"/>
      <c r="Y65" s="25"/>
      <c r="Z65" s="22"/>
      <c r="AA65" s="25"/>
      <c r="AB65" s="22"/>
      <c r="AC65" s="38"/>
      <c r="AD65" s="28"/>
      <c r="AE65" s="38"/>
      <c r="AF65" s="29"/>
    </row>
    <row r="66" spans="5:32" ht="14.25">
      <c r="E66" s="34"/>
      <c r="F66" s="38"/>
      <c r="G66" s="34"/>
      <c r="H66" s="38"/>
      <c r="I66" s="34"/>
      <c r="J66" s="38"/>
      <c r="K66" s="34"/>
      <c r="L66" s="38"/>
      <c r="M66" s="34"/>
      <c r="N66" s="38"/>
      <c r="O66" s="34"/>
      <c r="P66" s="38"/>
      <c r="Q66" s="34"/>
      <c r="R66" s="38"/>
      <c r="S66" s="34"/>
      <c r="T66" s="38"/>
      <c r="U66" s="34"/>
      <c r="V66" s="38"/>
      <c r="W66" s="34"/>
      <c r="X66" s="38"/>
      <c r="Y66" s="25"/>
      <c r="Z66" s="22"/>
      <c r="AA66" s="25"/>
      <c r="AB66" s="22"/>
      <c r="AC66" s="38"/>
      <c r="AD66" s="28"/>
      <c r="AE66" s="38"/>
      <c r="AF66" s="29"/>
    </row>
    <row r="67" spans="5:32" ht="14.25">
      <c r="E67" s="34"/>
      <c r="F67" s="38"/>
      <c r="G67" s="34"/>
      <c r="H67" s="38"/>
      <c r="I67" s="34"/>
      <c r="J67" s="38"/>
      <c r="K67" s="34"/>
      <c r="L67" s="38"/>
      <c r="M67" s="34"/>
      <c r="N67" s="38"/>
      <c r="O67" s="34"/>
      <c r="P67" s="38"/>
      <c r="Q67" s="34"/>
      <c r="R67" s="38"/>
      <c r="S67" s="34"/>
      <c r="T67" s="38"/>
      <c r="U67" s="34"/>
      <c r="V67" s="38"/>
      <c r="W67" s="34"/>
      <c r="X67" s="38"/>
      <c r="Y67" s="25"/>
      <c r="Z67" s="22"/>
      <c r="AA67" s="25"/>
      <c r="AB67" s="22"/>
      <c r="AC67" s="38"/>
      <c r="AD67" s="28"/>
      <c r="AE67" s="38"/>
      <c r="AF67" s="29"/>
    </row>
    <row r="68" spans="2:31" ht="12.75">
      <c r="B68" s="10" t="s">
        <v>2</v>
      </c>
      <c r="H68" s="46"/>
      <c r="K68" s="34"/>
      <c r="L68" s="38"/>
      <c r="P68" s="46"/>
      <c r="S68" s="34"/>
      <c r="T68" s="38"/>
      <c r="W68" s="34"/>
      <c r="X68" s="38"/>
      <c r="Y68" s="25"/>
      <c r="Z68" s="22"/>
      <c r="AA68" s="25"/>
      <c r="AB68" s="22"/>
      <c r="AC68" s="38"/>
      <c r="AD68" s="28"/>
      <c r="AE68" s="38"/>
    </row>
    <row r="69" spans="2:16" ht="12.75">
      <c r="B69" s="10"/>
      <c r="H69" s="46"/>
      <c r="P69" s="46"/>
    </row>
  </sheetData>
  <sheetProtection/>
  <mergeCells count="17">
    <mergeCell ref="U8:V8"/>
    <mergeCell ref="W8:X8"/>
    <mergeCell ref="B8:B9"/>
    <mergeCell ref="C8:C9"/>
    <mergeCell ref="D8:D9"/>
    <mergeCell ref="E8:F8"/>
    <mergeCell ref="G8:H8"/>
    <mergeCell ref="AE8:AE9"/>
    <mergeCell ref="AA8:AB8"/>
    <mergeCell ref="AC8:AD8"/>
    <mergeCell ref="I8:J8"/>
    <mergeCell ref="K8:L8"/>
    <mergeCell ref="Y8:Z8"/>
    <mergeCell ref="M8:N8"/>
    <mergeCell ref="O8:P8"/>
    <mergeCell ref="Q8:R8"/>
    <mergeCell ref="S8:T8"/>
  </mergeCells>
  <printOptions horizontalCentered="1"/>
  <pageMargins left="0.3937007874015748" right="0.3937007874015748" top="0.3937007874015748" bottom="0.3937007874015748" header="0" footer="0"/>
  <pageSetup fitToHeight="2" fitToWidth="1" orientation="landscape" paperSize="9" scale="9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H11" sqref="H11"/>
    </sheetView>
  </sheetViews>
  <sheetFormatPr defaultColWidth="9.00390625" defaultRowHeight="12.75"/>
  <cols>
    <col min="1" max="1" width="9.125" style="57" customWidth="1"/>
  </cols>
  <sheetData>
    <row r="1" spans="1:2" s="54" customFormat="1" ht="12.75">
      <c r="A1" s="55" t="s">
        <v>5</v>
      </c>
      <c r="B1" s="55" t="s">
        <v>27</v>
      </c>
    </row>
    <row r="2" spans="1:2" ht="12.75">
      <c r="A2" s="56">
        <v>1</v>
      </c>
      <c r="B2" s="49">
        <v>20</v>
      </c>
    </row>
    <row r="3" spans="1:2" ht="12.75">
      <c r="A3" s="56">
        <v>2</v>
      </c>
      <c r="B3" s="49">
        <v>19</v>
      </c>
    </row>
    <row r="4" spans="1:2" ht="12.75">
      <c r="A4" s="56">
        <v>3</v>
      </c>
      <c r="B4" s="49">
        <v>18</v>
      </c>
    </row>
    <row r="5" spans="1:2" ht="12.75">
      <c r="A5" s="56">
        <v>4</v>
      </c>
      <c r="B5" s="49">
        <v>17</v>
      </c>
    </row>
    <row r="6" spans="1:2" ht="12.75">
      <c r="A6" s="56">
        <v>5</v>
      </c>
      <c r="B6" s="49">
        <v>16</v>
      </c>
    </row>
    <row r="7" spans="1:2" ht="12.75">
      <c r="A7" s="56">
        <v>6</v>
      </c>
      <c r="B7" s="49">
        <v>15</v>
      </c>
    </row>
    <row r="8" spans="1:2" ht="12.75">
      <c r="A8" s="56">
        <v>7</v>
      </c>
      <c r="B8" s="49">
        <v>14</v>
      </c>
    </row>
    <row r="9" spans="1:2" ht="12.75">
      <c r="A9" s="56">
        <v>8</v>
      </c>
      <c r="B9" s="49">
        <v>13</v>
      </c>
    </row>
    <row r="10" spans="1:2" ht="12.75">
      <c r="A10" s="56">
        <v>9</v>
      </c>
      <c r="B10" s="49">
        <v>12</v>
      </c>
    </row>
    <row r="11" spans="1:2" ht="12.75">
      <c r="A11" s="56">
        <v>10</v>
      </c>
      <c r="B11" s="49">
        <v>11</v>
      </c>
    </row>
    <row r="12" spans="1:2" ht="12.75">
      <c r="A12" s="56">
        <v>11</v>
      </c>
      <c r="B12" s="49">
        <v>10</v>
      </c>
    </row>
    <row r="13" spans="1:2" ht="12.75">
      <c r="A13" s="56">
        <v>12</v>
      </c>
      <c r="B13" s="49">
        <v>9</v>
      </c>
    </row>
    <row r="14" spans="1:2" ht="12.75">
      <c r="A14" s="56">
        <v>13</v>
      </c>
      <c r="B14" s="49">
        <v>8</v>
      </c>
    </row>
    <row r="15" spans="1:2" ht="12.75">
      <c r="A15" s="56">
        <v>14</v>
      </c>
      <c r="B15" s="49">
        <v>7</v>
      </c>
    </row>
    <row r="16" spans="1:2" ht="12.75">
      <c r="A16" s="56">
        <v>15</v>
      </c>
      <c r="B16" s="49">
        <v>6</v>
      </c>
    </row>
    <row r="17" spans="1:2" ht="12.75">
      <c r="A17" s="56">
        <v>16</v>
      </c>
      <c r="B17" s="49">
        <v>5</v>
      </c>
    </row>
    <row r="18" spans="1:2" ht="12.75">
      <c r="A18" s="56">
        <v>17</v>
      </c>
      <c r="B18" s="49">
        <v>4</v>
      </c>
    </row>
    <row r="19" spans="1:2" ht="12.75">
      <c r="A19" s="56">
        <v>18</v>
      </c>
      <c r="B19" s="49">
        <v>3</v>
      </c>
    </row>
    <row r="20" spans="1:2" ht="12.75">
      <c r="A20" s="56">
        <v>19</v>
      </c>
      <c r="B20" s="49">
        <v>2</v>
      </c>
    </row>
    <row r="21" spans="1:2" ht="12.75">
      <c r="A21" s="56">
        <v>20</v>
      </c>
      <c r="B21" s="49">
        <v>1</v>
      </c>
    </row>
    <row r="22" spans="1:2" ht="12.75">
      <c r="A22" s="56"/>
      <c r="B22" s="49"/>
    </row>
    <row r="23" spans="1:2" ht="12.75">
      <c r="A23" s="56"/>
      <c r="B23" s="49"/>
    </row>
    <row r="24" spans="1:2" ht="12.75">
      <c r="A24" s="56"/>
      <c r="B24" s="49"/>
    </row>
    <row r="25" spans="1:2" ht="12.75">
      <c r="A25" s="56"/>
      <c r="B25" s="49"/>
    </row>
    <row r="26" spans="1:2" ht="12.75">
      <c r="A26" s="56"/>
      <c r="B26" s="49"/>
    </row>
    <row r="27" spans="1:2" ht="12.75">
      <c r="A27" s="56"/>
      <c r="B27" s="49"/>
    </row>
    <row r="28" spans="1:2" ht="12.75">
      <c r="A28" s="56"/>
      <c r="B28" s="49"/>
    </row>
    <row r="29" spans="1:2" ht="12.75">
      <c r="A29" s="56"/>
      <c r="B29" s="49"/>
    </row>
    <row r="30" spans="1:2" ht="12.75">
      <c r="A30" s="56"/>
      <c r="B30" s="49"/>
    </row>
    <row r="31" spans="1:2" ht="12.75">
      <c r="A31" s="56"/>
      <c r="B31" s="49"/>
    </row>
    <row r="32" spans="1:2" ht="12.75">
      <c r="A32" s="56"/>
      <c r="B32" s="49"/>
    </row>
    <row r="33" spans="1:2" ht="12.75">
      <c r="A33" s="56"/>
      <c r="B33" s="49"/>
    </row>
    <row r="34" spans="1:2" ht="12.75">
      <c r="A34" s="56"/>
      <c r="B34" s="49"/>
    </row>
    <row r="35" spans="1:2" ht="12.75">
      <c r="A35" s="56"/>
      <c r="B35" s="49"/>
    </row>
    <row r="36" spans="1:2" ht="12.75">
      <c r="A36" s="56"/>
      <c r="B36" s="49"/>
    </row>
    <row r="37" spans="1:2" ht="12.75">
      <c r="A37" s="56"/>
      <c r="B37" s="49"/>
    </row>
    <row r="38" spans="1:2" ht="12.75">
      <c r="A38" s="56"/>
      <c r="B38" s="49"/>
    </row>
    <row r="39" spans="1:2" ht="12.75">
      <c r="A39" s="56"/>
      <c r="B39" s="49"/>
    </row>
    <row r="40" spans="1:2" ht="12.75">
      <c r="A40" s="56"/>
      <c r="B40" s="49"/>
    </row>
    <row r="41" spans="1:2" ht="12.75">
      <c r="A41" s="56"/>
      <c r="B41" s="49"/>
    </row>
    <row r="42" spans="1:2" ht="12.75">
      <c r="A42" s="56"/>
      <c r="B42" s="49"/>
    </row>
    <row r="43" spans="1:2" ht="12.75">
      <c r="A43" s="56"/>
      <c r="B43" s="49"/>
    </row>
    <row r="44" spans="1:2" ht="12.75">
      <c r="A44" s="56"/>
      <c r="B44" s="49"/>
    </row>
    <row r="45" spans="1:2" ht="12.75">
      <c r="A45" s="56"/>
      <c r="B45" s="49"/>
    </row>
    <row r="46" spans="1:2" ht="12.75">
      <c r="A46" s="56"/>
      <c r="B46" s="49"/>
    </row>
    <row r="47" spans="1:2" ht="12.75">
      <c r="A47" s="56"/>
      <c r="B47" s="49"/>
    </row>
    <row r="48" spans="1:2" ht="12.75">
      <c r="A48" s="56"/>
      <c r="B48" s="49"/>
    </row>
    <row r="49" spans="1:2" ht="12.75">
      <c r="A49" s="56"/>
      <c r="B49" s="49"/>
    </row>
    <row r="50" spans="1:2" ht="12.75">
      <c r="A50" s="56"/>
      <c r="B50" s="49"/>
    </row>
    <row r="51" spans="1:2" ht="12.75">
      <c r="A51" s="56"/>
      <c r="B51" s="49"/>
    </row>
    <row r="52" spans="1:2" ht="12.75">
      <c r="A52" s="56"/>
      <c r="B52" s="49"/>
    </row>
    <row r="53" spans="1:2" ht="12.75">
      <c r="A53" s="56"/>
      <c r="B53" s="49"/>
    </row>
    <row r="54" spans="1:2" ht="12.75">
      <c r="A54" s="56"/>
      <c r="B54" s="49"/>
    </row>
    <row r="55" spans="1:2" ht="12.75">
      <c r="A55" s="56"/>
      <c r="B55" s="49"/>
    </row>
    <row r="56" spans="1:2" ht="12.75">
      <c r="A56" s="56"/>
      <c r="B56" s="49"/>
    </row>
    <row r="57" spans="1:2" ht="12.75">
      <c r="A57" s="56"/>
      <c r="B57" s="49"/>
    </row>
    <row r="58" spans="1:2" ht="12.75">
      <c r="A58" s="56"/>
      <c r="B58" s="49"/>
    </row>
    <row r="59" spans="1:2" ht="12.75">
      <c r="A59" s="56"/>
      <c r="B59" s="49"/>
    </row>
    <row r="60" spans="1:2" ht="12.75">
      <c r="A60" s="56"/>
      <c r="B60" s="49"/>
    </row>
    <row r="61" spans="1:2" ht="12.75">
      <c r="A61" s="56"/>
      <c r="B61" s="49"/>
    </row>
    <row r="62" spans="1:2" ht="12.75">
      <c r="A62" s="56"/>
      <c r="B62" s="49"/>
    </row>
    <row r="63" spans="1:2" ht="12.75">
      <c r="A63" s="56"/>
      <c r="B63" s="49"/>
    </row>
    <row r="64" spans="1:2" ht="12.75">
      <c r="A64" s="56"/>
      <c r="B64" s="49"/>
    </row>
    <row r="65" spans="1:2" ht="12.75">
      <c r="A65" s="56"/>
      <c r="B65" s="49"/>
    </row>
    <row r="66" spans="1:2" ht="12.75">
      <c r="A66" s="56"/>
      <c r="B66" s="49"/>
    </row>
    <row r="67" spans="1:2" ht="12.75">
      <c r="A67" s="56"/>
      <c r="B67" s="49"/>
    </row>
    <row r="68" spans="1:2" ht="12.75">
      <c r="A68" s="56"/>
      <c r="B68" s="49"/>
    </row>
    <row r="69" spans="1:2" ht="12.75">
      <c r="A69" s="56"/>
      <c r="B69" s="49"/>
    </row>
    <row r="70" spans="1:2" ht="12.75">
      <c r="A70" s="56"/>
      <c r="B70" s="49"/>
    </row>
    <row r="71" spans="1:2" ht="12.75">
      <c r="A71" s="56"/>
      <c r="B71" s="49"/>
    </row>
    <row r="72" spans="1:2" ht="12.75">
      <c r="A72" s="56"/>
      <c r="B72" s="49"/>
    </row>
    <row r="73" spans="1:2" ht="12.75">
      <c r="A73" s="56"/>
      <c r="B73" s="49"/>
    </row>
    <row r="74" spans="1:2" ht="12.75">
      <c r="A74" s="56"/>
      <c r="B74" s="49"/>
    </row>
    <row r="75" spans="1:2" ht="12.75">
      <c r="A75" s="56"/>
      <c r="B75" s="49"/>
    </row>
    <row r="76" spans="1:2" ht="12.75">
      <c r="A76" s="56"/>
      <c r="B76" s="49"/>
    </row>
    <row r="77" spans="1:2" ht="12.75">
      <c r="A77" s="56"/>
      <c r="B77" s="49"/>
    </row>
    <row r="78" spans="1:2" ht="12.75">
      <c r="A78" s="56"/>
      <c r="B78" s="49"/>
    </row>
    <row r="79" spans="1:2" ht="12.75">
      <c r="A79" s="56"/>
      <c r="B79" s="49"/>
    </row>
    <row r="80" spans="1:2" ht="12.75">
      <c r="A80" s="56"/>
      <c r="B80" s="49"/>
    </row>
    <row r="81" spans="1:2" ht="12.75">
      <c r="A81" s="56"/>
      <c r="B81" s="49"/>
    </row>
    <row r="82" spans="1:2" ht="12.75">
      <c r="A82" s="56"/>
      <c r="B82" s="49"/>
    </row>
    <row r="83" spans="1:2" ht="12.75">
      <c r="A83" s="56"/>
      <c r="B83" s="49"/>
    </row>
    <row r="84" spans="1:2" ht="12.75">
      <c r="A84" s="56"/>
      <c r="B84" s="49"/>
    </row>
    <row r="85" spans="1:2" ht="12.75">
      <c r="A85" s="56"/>
      <c r="B85" s="49"/>
    </row>
    <row r="86" spans="1:2" ht="12.75">
      <c r="A86" s="56"/>
      <c r="B86" s="49"/>
    </row>
    <row r="87" spans="1:2" ht="12.75">
      <c r="A87" s="56"/>
      <c r="B87" s="49"/>
    </row>
    <row r="88" spans="1:2" ht="12.75">
      <c r="A88" s="56"/>
      <c r="B88" s="49"/>
    </row>
    <row r="89" spans="1:2" ht="12.75">
      <c r="A89" s="56"/>
      <c r="B89" s="49"/>
    </row>
    <row r="90" spans="1:2" ht="12.75">
      <c r="A90" s="56"/>
      <c r="B90" s="49"/>
    </row>
    <row r="91" spans="1:2" ht="12.75">
      <c r="A91" s="56"/>
      <c r="B91" s="49"/>
    </row>
    <row r="92" spans="1:2" ht="12.75">
      <c r="A92" s="56"/>
      <c r="B92" s="49"/>
    </row>
    <row r="93" spans="1:2" ht="12.75">
      <c r="A93" s="56"/>
      <c r="B93" s="49"/>
    </row>
    <row r="94" spans="1:2" ht="12.75">
      <c r="A94" s="56"/>
      <c r="B94" s="49"/>
    </row>
    <row r="95" spans="1:2" ht="12.75">
      <c r="A95" s="56"/>
      <c r="B95" s="49"/>
    </row>
    <row r="96" spans="1:2" ht="12.75">
      <c r="A96" s="56"/>
      <c r="B96" s="49"/>
    </row>
    <row r="97" spans="1:2" ht="12.75">
      <c r="A97" s="56"/>
      <c r="B97" s="49"/>
    </row>
    <row r="98" spans="1:2" ht="12.75">
      <c r="A98" s="56"/>
      <c r="B98" s="49"/>
    </row>
    <row r="99" spans="1:2" ht="12.75">
      <c r="A99" s="56"/>
      <c r="B99" s="49"/>
    </row>
    <row r="100" spans="1:2" ht="12.75">
      <c r="A100" s="56"/>
      <c r="B100" s="49"/>
    </row>
    <row r="101" spans="1:2" ht="12.75">
      <c r="A101" s="56"/>
      <c r="B101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MiKy - Pravidla</dc:title>
  <dc:subject/>
  <dc:creator>Acid</dc:creator>
  <cp:keywords/>
  <dc:description/>
  <cp:lastModifiedBy>NFS Stody</cp:lastModifiedBy>
  <cp:lastPrinted>2008-03-15T13:39:05Z</cp:lastPrinted>
  <dcterms:created xsi:type="dcterms:W3CDTF">2002-12-15T10:28:39Z</dcterms:created>
  <dcterms:modified xsi:type="dcterms:W3CDTF">2008-03-16T18:36:58Z</dcterms:modified>
  <cp:category/>
  <cp:version/>
  <cp:contentType/>
  <cp:contentStatus/>
</cp:coreProperties>
</file>